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C:\Users\ken-w.MINAMIAIZUINT\Desktop\"/>
    </mc:Choice>
  </mc:AlternateContent>
  <xr:revisionPtr revIDLastSave="0" documentId="8_{D2913849-F257-447B-9134-7E5D81F2272F}" xr6:coauthVersionLast="36" xr6:coauthVersionMax="36" xr10:uidLastSave="{00000000-0000-0000-0000-000000000000}"/>
  <workbookProtection lockStructure="1"/>
  <bookViews>
    <workbookView xWindow="0" yWindow="0" windowWidth="21570" windowHeight="7140" xr2:uid="{00000000-000D-0000-FFFF-FFFF00000000}"/>
  </bookViews>
  <sheets>
    <sheet name="申告書表紙" sheetId="6" r:id="rId1"/>
    <sheet name="全資産用" sheetId="7" r:id="rId2"/>
    <sheet name="減少資産用" sheetId="4" r:id="rId3"/>
    <sheet name="残価残存率表" sheetId="8" r:id="rId4"/>
    <sheet name="使用方法" sheetId="9" r:id="rId5"/>
  </sheets>
  <definedNames>
    <definedName name="_xlnm._FilterDatabase" localSheetId="2" hidden="1">減少資産用!$BD$1:$BD$289</definedName>
    <definedName name="_xlnm.Print_Area" localSheetId="2">減少資産用!$B$2:$BA$251</definedName>
    <definedName name="_xlnm.Print_Area" localSheetId="0">申告書表紙!$A$2:$AX$131</definedName>
    <definedName name="_xlnm.Print_Area" localSheetId="1">全資産用!$B$2:$BJ$256</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113" i="7" l="1"/>
  <c r="AT112" i="7" s="1"/>
  <c r="AU209" i="7"/>
  <c r="AU158" i="7"/>
  <c r="AU107" i="7"/>
  <c r="O210" i="7"/>
  <c r="N210" i="7"/>
  <c r="M210" i="7"/>
  <c r="L210" i="7"/>
  <c r="K210" i="7"/>
  <c r="J210" i="7"/>
  <c r="I210" i="7"/>
  <c r="H210" i="7"/>
  <c r="G210" i="7"/>
  <c r="F210" i="7"/>
  <c r="E210" i="7"/>
  <c r="D210" i="7"/>
  <c r="C210" i="7"/>
  <c r="O159" i="7"/>
  <c r="N159" i="7"/>
  <c r="M159" i="7"/>
  <c r="L159" i="7"/>
  <c r="K159" i="7"/>
  <c r="J159" i="7"/>
  <c r="I159" i="7"/>
  <c r="H159" i="7"/>
  <c r="G159" i="7"/>
  <c r="F159" i="7"/>
  <c r="E159" i="7"/>
  <c r="D159" i="7"/>
  <c r="C159" i="7"/>
  <c r="O108" i="7"/>
  <c r="N108" i="7"/>
  <c r="M108" i="7"/>
  <c r="L108" i="7"/>
  <c r="K108" i="7"/>
  <c r="J108" i="7"/>
  <c r="I108" i="7"/>
  <c r="H108" i="7"/>
  <c r="G108" i="7"/>
  <c r="F108" i="7"/>
  <c r="E108" i="7"/>
  <c r="D108" i="7"/>
  <c r="C108" i="7"/>
  <c r="O57" i="7"/>
  <c r="N57" i="7"/>
  <c r="M57" i="7"/>
  <c r="L57" i="7"/>
  <c r="K57" i="7"/>
  <c r="J57" i="7"/>
  <c r="I57" i="7"/>
  <c r="H57" i="7"/>
  <c r="G57" i="7"/>
  <c r="F57" i="7"/>
  <c r="E57" i="7"/>
  <c r="D57" i="7"/>
  <c r="C57" i="7"/>
  <c r="AU56" i="7"/>
  <c r="BD19" i="7"/>
  <c r="A251" i="7"/>
  <c r="A249" i="7"/>
  <c r="A247" i="7"/>
  <c r="A245" i="7"/>
  <c r="A243" i="7"/>
  <c r="A241" i="7"/>
  <c r="A239" i="7"/>
  <c r="A237" i="7"/>
  <c r="A235" i="7"/>
  <c r="A233" i="7"/>
  <c r="A231" i="7"/>
  <c r="A229" i="7"/>
  <c r="A227" i="7"/>
  <c r="A225" i="7"/>
  <c r="A223" i="7"/>
  <c r="A221" i="7"/>
  <c r="A219" i="7"/>
  <c r="A217" i="7"/>
  <c r="A215" i="7"/>
  <c r="A202" i="7"/>
  <c r="A200" i="7"/>
  <c r="A198" i="7"/>
  <c r="A196" i="7"/>
  <c r="A194" i="7"/>
  <c r="A192" i="7"/>
  <c r="A190" i="7"/>
  <c r="A188" i="7"/>
  <c r="A186" i="7"/>
  <c r="A184" i="7"/>
  <c r="A182" i="7"/>
  <c r="A180" i="7"/>
  <c r="A178" i="7"/>
  <c r="A176" i="7"/>
  <c r="A174" i="7"/>
  <c r="A172" i="7"/>
  <c r="A170" i="7"/>
  <c r="A168" i="7"/>
  <c r="A166" i="7"/>
  <c r="A164" i="7"/>
  <c r="A151" i="7"/>
  <c r="A149" i="7"/>
  <c r="A147" i="7"/>
  <c r="A145" i="7"/>
  <c r="A143" i="7"/>
  <c r="A141" i="7"/>
  <c r="A139" i="7"/>
  <c r="A137" i="7"/>
  <c r="A135" i="7"/>
  <c r="A133" i="7"/>
  <c r="A131" i="7"/>
  <c r="A129" i="7"/>
  <c r="A127" i="7"/>
  <c r="A125" i="7"/>
  <c r="A123" i="7"/>
  <c r="A121" i="7"/>
  <c r="A119" i="7"/>
  <c r="A117" i="7"/>
  <c r="A115" i="7"/>
  <c r="A113" i="7"/>
  <c r="A100" i="7"/>
  <c r="A98" i="7"/>
  <c r="A96" i="7"/>
  <c r="A94" i="7"/>
  <c r="A92" i="7"/>
  <c r="A90" i="7"/>
  <c r="A88" i="7"/>
  <c r="A86" i="7"/>
  <c r="A84" i="7"/>
  <c r="A82" i="7"/>
  <c r="A80" i="7"/>
  <c r="A78" i="7"/>
  <c r="A76" i="7"/>
  <c r="A74" i="7"/>
  <c r="A73" i="7"/>
  <c r="A72" i="7"/>
  <c r="A70" i="7"/>
  <c r="A68" i="7"/>
  <c r="A66" i="7"/>
  <c r="A64" i="7"/>
  <c r="A49" i="7"/>
  <c r="A47" i="7"/>
  <c r="A45" i="7"/>
  <c r="A43" i="7"/>
  <c r="A41" i="7"/>
  <c r="A39" i="7"/>
  <c r="A37" i="7"/>
  <c r="A35" i="7"/>
  <c r="A33" i="7"/>
  <c r="A31" i="7"/>
  <c r="A29" i="7"/>
  <c r="A27" i="7"/>
  <c r="A25" i="7"/>
  <c r="A23" i="7"/>
  <c r="A21" i="7"/>
  <c r="K38" i="6"/>
  <c r="AS163" i="7"/>
  <c r="AS166" i="7"/>
  <c r="AS168" i="7"/>
  <c r="AS170" i="7"/>
  <c r="AS112" i="7"/>
  <c r="AS115" i="7"/>
  <c r="AS117" i="7"/>
  <c r="AS119" i="7"/>
  <c r="AS61" i="7"/>
  <c r="AS64" i="7"/>
  <c r="AS66" i="7"/>
  <c r="AS68" i="7"/>
  <c r="G206" i="7" l="1"/>
  <c r="AM255" i="7"/>
  <c r="AE255" i="7"/>
  <c r="BO253" i="7"/>
  <c r="BN253" i="7"/>
  <c r="AU253" i="7" s="1"/>
  <c r="BD253" i="7" s="1"/>
  <c r="BM253" i="7"/>
  <c r="A253" i="7" s="1"/>
  <c r="AS253" i="7"/>
  <c r="BO251" i="7"/>
  <c r="BN251" i="7"/>
  <c r="BM251" i="7"/>
  <c r="BL251" i="7"/>
  <c r="AU251" i="7"/>
  <c r="BD251" i="7" s="1"/>
  <c r="AS251" i="7"/>
  <c r="BO249" i="7"/>
  <c r="BN249" i="7"/>
  <c r="BM249" i="7"/>
  <c r="AU249" i="7"/>
  <c r="BD249" i="7" s="1"/>
  <c r="AS249" i="7"/>
  <c r="BO247" i="7"/>
  <c r="BN247" i="7"/>
  <c r="BM247" i="7"/>
  <c r="BL247" i="7"/>
  <c r="AU247" i="7"/>
  <c r="BD247" i="7" s="1"/>
  <c r="AS247" i="7"/>
  <c r="BO245" i="7"/>
  <c r="BN245" i="7"/>
  <c r="BM245" i="7"/>
  <c r="AU245" i="7"/>
  <c r="BD245" i="7" s="1"/>
  <c r="AS245" i="7"/>
  <c r="BO243" i="7"/>
  <c r="BN243" i="7"/>
  <c r="BM243" i="7"/>
  <c r="BL243" i="7"/>
  <c r="AU243" i="7"/>
  <c r="BD243" i="7" s="1"/>
  <c r="AS243" i="7"/>
  <c r="BO241" i="7"/>
  <c r="BN241" i="7"/>
  <c r="BM241" i="7"/>
  <c r="AU241" i="7"/>
  <c r="BD241" i="7" s="1"/>
  <c r="AS241" i="7"/>
  <c r="BO239" i="7"/>
  <c r="BN239" i="7"/>
  <c r="BM239" i="7"/>
  <c r="BL239" i="7"/>
  <c r="AU239" i="7"/>
  <c r="BD239" i="7" s="1"/>
  <c r="AS239" i="7"/>
  <c r="BO237" i="7"/>
  <c r="BN237" i="7"/>
  <c r="BM237" i="7"/>
  <c r="AU237" i="7"/>
  <c r="BD237" i="7" s="1"/>
  <c r="AS237" i="7"/>
  <c r="BO235" i="7"/>
  <c r="BN235" i="7"/>
  <c r="BM235" i="7"/>
  <c r="BL235" i="7"/>
  <c r="AU235" i="7"/>
  <c r="BD235" i="7" s="1"/>
  <c r="AS235" i="7"/>
  <c r="BO233" i="7"/>
  <c r="BN233" i="7"/>
  <c r="BM233" i="7"/>
  <c r="AU233" i="7"/>
  <c r="BD233" i="7" s="1"/>
  <c r="AS233" i="7"/>
  <c r="BO231" i="7"/>
  <c r="BN231" i="7"/>
  <c r="BM231" i="7"/>
  <c r="BL231" i="7"/>
  <c r="AU231" i="7"/>
  <c r="BD231" i="7" s="1"/>
  <c r="AS231" i="7"/>
  <c r="BO229" i="7"/>
  <c r="BN229" i="7"/>
  <c r="BM229" i="7"/>
  <c r="AU229" i="7"/>
  <c r="BD229" i="7" s="1"/>
  <c r="AS229" i="7"/>
  <c r="BO227" i="7"/>
  <c r="BN227" i="7"/>
  <c r="BM227" i="7"/>
  <c r="BL227" i="7"/>
  <c r="AU227" i="7"/>
  <c r="BD227" i="7" s="1"/>
  <c r="AS227" i="7"/>
  <c r="BO225" i="7"/>
  <c r="BN225" i="7"/>
  <c r="BM225" i="7"/>
  <c r="AU225" i="7"/>
  <c r="BD225" i="7" s="1"/>
  <c r="AS225" i="7"/>
  <c r="BO223" i="7"/>
  <c r="BN223" i="7"/>
  <c r="BM223" i="7"/>
  <c r="BL223" i="7"/>
  <c r="AU223" i="7"/>
  <c r="BD223" i="7" s="1"/>
  <c r="AS223" i="7"/>
  <c r="BO221" i="7"/>
  <c r="BN221" i="7"/>
  <c r="BM221" i="7"/>
  <c r="BO219" i="7"/>
  <c r="BN219" i="7"/>
  <c r="BM219" i="7"/>
  <c r="BO217" i="7"/>
  <c r="BN217" i="7"/>
  <c r="BM217" i="7"/>
  <c r="BL217" i="7" s="1"/>
  <c r="AU217" i="7" s="1"/>
  <c r="BO215" i="7"/>
  <c r="BN215" i="7"/>
  <c r="BM215" i="7"/>
  <c r="G155" i="7"/>
  <c r="AM204" i="7"/>
  <c r="AE204" i="7"/>
  <c r="BO202" i="7"/>
  <c r="BN202" i="7"/>
  <c r="BM202" i="7"/>
  <c r="AU202" i="7"/>
  <c r="BD202" i="7" s="1"/>
  <c r="AS202" i="7"/>
  <c r="BO200" i="7"/>
  <c r="BN200" i="7"/>
  <c r="BM200" i="7"/>
  <c r="AU200" i="7"/>
  <c r="BD200" i="7" s="1"/>
  <c r="AS200" i="7"/>
  <c r="BO198" i="7"/>
  <c r="BN198" i="7"/>
  <c r="BM198" i="7"/>
  <c r="AU198" i="7"/>
  <c r="BD198" i="7" s="1"/>
  <c r="AS198" i="7"/>
  <c r="BO196" i="7"/>
  <c r="BN196" i="7"/>
  <c r="BM196" i="7"/>
  <c r="AU196" i="7"/>
  <c r="BD196" i="7" s="1"/>
  <c r="AS196" i="7"/>
  <c r="BO194" i="7"/>
  <c r="BN194" i="7"/>
  <c r="BM194" i="7"/>
  <c r="AU194" i="7"/>
  <c r="BD194" i="7" s="1"/>
  <c r="AS194" i="7"/>
  <c r="BO192" i="7"/>
  <c r="BN192" i="7"/>
  <c r="BM192" i="7"/>
  <c r="AU192" i="7"/>
  <c r="BD192" i="7" s="1"/>
  <c r="AS192" i="7"/>
  <c r="BO190" i="7"/>
  <c r="BN190" i="7"/>
  <c r="BM190" i="7"/>
  <c r="AU190" i="7"/>
  <c r="BD190" i="7" s="1"/>
  <c r="AS190" i="7"/>
  <c r="BO188" i="7"/>
  <c r="BN188" i="7"/>
  <c r="BM188" i="7"/>
  <c r="AU188" i="7"/>
  <c r="BD188" i="7" s="1"/>
  <c r="AS188" i="7"/>
  <c r="BO186" i="7"/>
  <c r="BN186" i="7"/>
  <c r="BM186" i="7"/>
  <c r="AU186" i="7"/>
  <c r="BD186" i="7" s="1"/>
  <c r="AS186" i="7"/>
  <c r="BO184" i="7"/>
  <c r="BN184" i="7"/>
  <c r="BM184" i="7"/>
  <c r="BL184" i="7"/>
  <c r="AU184" i="7"/>
  <c r="BD184" i="7" s="1"/>
  <c r="AS184" i="7"/>
  <c r="BO182" i="7"/>
  <c r="BN182" i="7"/>
  <c r="BM182" i="7"/>
  <c r="AU182" i="7"/>
  <c r="BD182" i="7" s="1"/>
  <c r="AS182" i="7"/>
  <c r="BO180" i="7"/>
  <c r="BN180" i="7"/>
  <c r="BM180" i="7"/>
  <c r="AU180" i="7"/>
  <c r="BD180" i="7" s="1"/>
  <c r="AS180" i="7"/>
  <c r="BO178" i="7"/>
  <c r="BN178" i="7"/>
  <c r="BM178" i="7"/>
  <c r="AU178" i="7"/>
  <c r="BD178" i="7" s="1"/>
  <c r="AS178" i="7"/>
  <c r="BO176" i="7"/>
  <c r="BN176" i="7"/>
  <c r="BM176" i="7"/>
  <c r="BL176" i="7"/>
  <c r="AU176" i="7"/>
  <c r="BD176" i="7" s="1"/>
  <c r="AS176" i="7"/>
  <c r="BO174" i="7"/>
  <c r="BN174" i="7"/>
  <c r="BM174" i="7"/>
  <c r="AU174" i="7"/>
  <c r="BD174" i="7" s="1"/>
  <c r="AS174" i="7"/>
  <c r="BO172" i="7"/>
  <c r="BN172" i="7"/>
  <c r="BM172" i="7"/>
  <c r="AU172" i="7"/>
  <c r="BD172" i="7" s="1"/>
  <c r="AS172" i="7"/>
  <c r="BO170" i="7"/>
  <c r="BN170" i="7"/>
  <c r="BM170" i="7"/>
  <c r="BO168" i="7"/>
  <c r="BN168" i="7"/>
  <c r="BM168" i="7"/>
  <c r="BO166" i="7"/>
  <c r="BN166" i="7"/>
  <c r="BM166" i="7"/>
  <c r="BO164" i="7"/>
  <c r="BN164" i="7"/>
  <c r="BM164" i="7"/>
  <c r="G104" i="7"/>
  <c r="AM153" i="7"/>
  <c r="AE153" i="7"/>
  <c r="BO151" i="7"/>
  <c r="BN151" i="7"/>
  <c r="BM151" i="7"/>
  <c r="AU151" i="7"/>
  <c r="AT151" i="7" s="1"/>
  <c r="AS151" i="7"/>
  <c r="BO149" i="7"/>
  <c r="BN149" i="7"/>
  <c r="BM149" i="7"/>
  <c r="AU149" i="7"/>
  <c r="AT149" i="7" s="1"/>
  <c r="AS149" i="7"/>
  <c r="BO147" i="7"/>
  <c r="BN147" i="7"/>
  <c r="BM147" i="7"/>
  <c r="AU147" i="7"/>
  <c r="AT147" i="7" s="1"/>
  <c r="AS147" i="7"/>
  <c r="BO145" i="7"/>
  <c r="BN145" i="7"/>
  <c r="BM145" i="7"/>
  <c r="AU145" i="7"/>
  <c r="AT145" i="7" s="1"/>
  <c r="AS145" i="7"/>
  <c r="BO143" i="7"/>
  <c r="BN143" i="7"/>
  <c r="BM143" i="7"/>
  <c r="AU143" i="7"/>
  <c r="AT143" i="7" s="1"/>
  <c r="AS143" i="7"/>
  <c r="BO141" i="7"/>
  <c r="BN141" i="7"/>
  <c r="BM141" i="7"/>
  <c r="AU141" i="7"/>
  <c r="AT141" i="7" s="1"/>
  <c r="AS141" i="7"/>
  <c r="BO139" i="7"/>
  <c r="BN139" i="7"/>
  <c r="BM139" i="7"/>
  <c r="AU139" i="7"/>
  <c r="AT139" i="7" s="1"/>
  <c r="AS139" i="7"/>
  <c r="BO137" i="7"/>
  <c r="BN137" i="7"/>
  <c r="BM137" i="7"/>
  <c r="AU137" i="7"/>
  <c r="AT137" i="7" s="1"/>
  <c r="AS137" i="7"/>
  <c r="BO135" i="7"/>
  <c r="BN135" i="7"/>
  <c r="BM135" i="7"/>
  <c r="AU135" i="7"/>
  <c r="AT135" i="7" s="1"/>
  <c r="AS135" i="7"/>
  <c r="BO133" i="7"/>
  <c r="BN133" i="7"/>
  <c r="BM133" i="7"/>
  <c r="AU133" i="7"/>
  <c r="AT133" i="7" s="1"/>
  <c r="AS133" i="7"/>
  <c r="BO131" i="7"/>
  <c r="BN131" i="7"/>
  <c r="BM131" i="7"/>
  <c r="AU131" i="7"/>
  <c r="AT131" i="7" s="1"/>
  <c r="AS131" i="7"/>
  <c r="BO129" i="7"/>
  <c r="BN129" i="7"/>
  <c r="BM129" i="7"/>
  <c r="AU129" i="7"/>
  <c r="AT129" i="7" s="1"/>
  <c r="AS129" i="7"/>
  <c r="BO127" i="7"/>
  <c r="BN127" i="7"/>
  <c r="BM127" i="7"/>
  <c r="AU127" i="7"/>
  <c r="AT127" i="7" s="1"/>
  <c r="AS127" i="7"/>
  <c r="BO125" i="7"/>
  <c r="BN125" i="7"/>
  <c r="BM125" i="7"/>
  <c r="AU125" i="7"/>
  <c r="AT125" i="7" s="1"/>
  <c r="AS125" i="7"/>
  <c r="BO123" i="7"/>
  <c r="BN123" i="7"/>
  <c r="BM123" i="7"/>
  <c r="AU123" i="7"/>
  <c r="AT123" i="7" s="1"/>
  <c r="AS123" i="7"/>
  <c r="BO121" i="7"/>
  <c r="BN121" i="7"/>
  <c r="BM121" i="7"/>
  <c r="AU121" i="7"/>
  <c r="AT121" i="7" s="1"/>
  <c r="AS121" i="7"/>
  <c r="BO119" i="7"/>
  <c r="BN119" i="7"/>
  <c r="BM119" i="7"/>
  <c r="BO117" i="7"/>
  <c r="BN117" i="7"/>
  <c r="BM117" i="7"/>
  <c r="BO115" i="7"/>
  <c r="BN115" i="7"/>
  <c r="BM115" i="7"/>
  <c r="BL115" i="7" s="1"/>
  <c r="BO113" i="7"/>
  <c r="BN113" i="7"/>
  <c r="BM113" i="7"/>
  <c r="G53" i="7"/>
  <c r="AM102" i="7"/>
  <c r="AE102" i="7"/>
  <c r="BO100" i="7"/>
  <c r="BN100" i="7"/>
  <c r="BM100" i="7"/>
  <c r="AU100" i="7"/>
  <c r="BD100" i="7" s="1"/>
  <c r="AS100" i="7"/>
  <c r="BO98" i="7"/>
  <c r="BN98" i="7"/>
  <c r="BM98" i="7"/>
  <c r="AU98" i="7"/>
  <c r="BD98" i="7" s="1"/>
  <c r="AS98" i="7"/>
  <c r="BO96" i="7"/>
  <c r="BN96" i="7"/>
  <c r="BM96" i="7"/>
  <c r="AU96" i="7"/>
  <c r="BD96" i="7" s="1"/>
  <c r="AS96" i="7"/>
  <c r="BO94" i="7"/>
  <c r="BN94" i="7"/>
  <c r="BM94" i="7"/>
  <c r="AU94" i="7"/>
  <c r="BD94" i="7" s="1"/>
  <c r="AS94" i="7"/>
  <c r="BO92" i="7"/>
  <c r="BN92" i="7"/>
  <c r="BM92" i="7"/>
  <c r="AU92" i="7"/>
  <c r="BD92" i="7" s="1"/>
  <c r="AS92" i="7"/>
  <c r="BO90" i="7"/>
  <c r="BN90" i="7"/>
  <c r="BM90" i="7"/>
  <c r="BL90" i="7"/>
  <c r="AU90" i="7"/>
  <c r="BD90" i="7" s="1"/>
  <c r="AS90" i="7"/>
  <c r="BO88" i="7"/>
  <c r="BN88" i="7"/>
  <c r="BM88" i="7"/>
  <c r="AU88" i="7"/>
  <c r="BD88" i="7" s="1"/>
  <c r="AS88" i="7"/>
  <c r="BO86" i="7"/>
  <c r="BN86" i="7"/>
  <c r="BM86" i="7"/>
  <c r="BL86" i="7"/>
  <c r="AU86" i="7"/>
  <c r="BD86" i="7" s="1"/>
  <c r="AS86" i="7"/>
  <c r="BO84" i="7"/>
  <c r="BN84" i="7"/>
  <c r="BM84" i="7"/>
  <c r="AU84" i="7"/>
  <c r="BD84" i="7" s="1"/>
  <c r="AS84" i="7"/>
  <c r="BO82" i="7"/>
  <c r="BN82" i="7"/>
  <c r="BM82" i="7"/>
  <c r="BL82" i="7"/>
  <c r="AU82" i="7"/>
  <c r="BD82" i="7" s="1"/>
  <c r="AS82" i="7"/>
  <c r="BO80" i="7"/>
  <c r="BN80" i="7"/>
  <c r="BM80" i="7"/>
  <c r="AU80" i="7"/>
  <c r="BD80" i="7" s="1"/>
  <c r="AS80" i="7"/>
  <c r="BO78" i="7"/>
  <c r="BN78" i="7"/>
  <c r="BM78" i="7"/>
  <c r="BL78" i="7"/>
  <c r="AU78" i="7"/>
  <c r="BD78" i="7" s="1"/>
  <c r="AS78" i="7"/>
  <c r="BO76" i="7"/>
  <c r="BN76" i="7"/>
  <c r="BM76" i="7"/>
  <c r="AU76" i="7"/>
  <c r="BD76" i="7" s="1"/>
  <c r="AS76" i="7"/>
  <c r="BO74" i="7"/>
  <c r="BN74" i="7"/>
  <c r="BM74" i="7"/>
  <c r="BL74" i="7"/>
  <c r="AU74" i="7"/>
  <c r="BD74" i="7" s="1"/>
  <c r="AS74" i="7"/>
  <c r="BO72" i="7"/>
  <c r="BN72" i="7"/>
  <c r="BM72" i="7"/>
  <c r="AU72" i="7"/>
  <c r="BD72" i="7" s="1"/>
  <c r="AS72" i="7"/>
  <c r="BO70" i="7"/>
  <c r="BN70" i="7"/>
  <c r="BM70" i="7"/>
  <c r="BL70" i="7"/>
  <c r="AU70" i="7"/>
  <c r="BD70" i="7" s="1"/>
  <c r="AS70" i="7"/>
  <c r="BO68" i="7"/>
  <c r="BN68" i="7"/>
  <c r="BM68" i="7"/>
  <c r="BO66" i="7"/>
  <c r="BN66" i="7"/>
  <c r="BM66" i="7"/>
  <c r="BO64" i="7"/>
  <c r="BN64" i="7"/>
  <c r="BM64" i="7"/>
  <c r="BL64" i="7" s="1"/>
  <c r="AU64" i="7" s="1"/>
  <c r="AT64" i="7" s="1"/>
  <c r="BO62" i="7"/>
  <c r="BN62" i="7"/>
  <c r="BM62" i="7"/>
  <c r="BM15" i="7"/>
  <c r="A15" i="7" s="1"/>
  <c r="G2" i="7"/>
  <c r="BM49" i="7"/>
  <c r="BM47" i="7"/>
  <c r="BM45" i="7"/>
  <c r="BL45" i="7" s="1"/>
  <c r="BM43" i="7"/>
  <c r="BL43" i="7" s="1"/>
  <c r="BM41" i="7"/>
  <c r="BM39" i="7"/>
  <c r="BM37" i="7"/>
  <c r="BL37" i="7" s="1"/>
  <c r="BM35" i="7"/>
  <c r="BL35" i="7" s="1"/>
  <c r="BM33" i="7"/>
  <c r="BM31" i="7"/>
  <c r="BM29" i="7"/>
  <c r="BL29" i="7" s="1"/>
  <c r="BM27" i="7"/>
  <c r="BL27" i="7" s="1"/>
  <c r="BM25" i="7"/>
  <c r="BM23" i="7"/>
  <c r="BM21" i="7"/>
  <c r="BL21" i="7" s="1"/>
  <c r="BM19" i="7"/>
  <c r="BM13" i="7"/>
  <c r="A13" i="7" s="1"/>
  <c r="BM11" i="7"/>
  <c r="BM17" i="7"/>
  <c r="BL11" i="7" l="1"/>
  <c r="A11" i="7"/>
  <c r="BL17" i="7"/>
  <c r="A17" i="7"/>
  <c r="BL19" i="7"/>
  <c r="A19" i="7"/>
  <c r="BL62" i="7"/>
  <c r="A62" i="7"/>
  <c r="AU115" i="7"/>
  <c r="AT115" i="7" s="1"/>
  <c r="BL113" i="7"/>
  <c r="BL164" i="7"/>
  <c r="AU164" i="7" s="1"/>
  <c r="AT163" i="7" s="1"/>
  <c r="BL215" i="7"/>
  <c r="AU215" i="7" s="1"/>
  <c r="AU62" i="7"/>
  <c r="BL219" i="7"/>
  <c r="AU219" i="7" s="1"/>
  <c r="BL221" i="7"/>
  <c r="AU221" i="7" s="1"/>
  <c r="BD221" i="7" s="1"/>
  <c r="BL225" i="7"/>
  <c r="BL229" i="7"/>
  <c r="BL233" i="7"/>
  <c r="BL237" i="7"/>
  <c r="BL241" i="7"/>
  <c r="BL245" i="7"/>
  <c r="BL249" i="7"/>
  <c r="BL253" i="7"/>
  <c r="BD217" i="7"/>
  <c r="BD215" i="7"/>
  <c r="AT223" i="7"/>
  <c r="AT225" i="7"/>
  <c r="AT227" i="7"/>
  <c r="AT229" i="7"/>
  <c r="AT231" i="7"/>
  <c r="AT233" i="7"/>
  <c r="AT235" i="7"/>
  <c r="AT237" i="7"/>
  <c r="AT239" i="7"/>
  <c r="AT241" i="7"/>
  <c r="AT243" i="7"/>
  <c r="AT245" i="7"/>
  <c r="AT247" i="7"/>
  <c r="AT249" i="7"/>
  <c r="AT251" i="7"/>
  <c r="AT253" i="7"/>
  <c r="BL200" i="7"/>
  <c r="BL166" i="7"/>
  <c r="AU166" i="7" s="1"/>
  <c r="BL180" i="7"/>
  <c r="BL196" i="7"/>
  <c r="BL192" i="7"/>
  <c r="BL172" i="7"/>
  <c r="BL188" i="7"/>
  <c r="BL168" i="7"/>
  <c r="AU168" i="7" s="1"/>
  <c r="BL170" i="7"/>
  <c r="AU170" i="7" s="1"/>
  <c r="BL174" i="7"/>
  <c r="BL178" i="7"/>
  <c r="BL182" i="7"/>
  <c r="BL186" i="7"/>
  <c r="BL190" i="7"/>
  <c r="BL194" i="7"/>
  <c r="BL198" i="7"/>
  <c r="BL202" i="7"/>
  <c r="AT172" i="7"/>
  <c r="AT174" i="7"/>
  <c r="AT176" i="7"/>
  <c r="AT178" i="7"/>
  <c r="AT180" i="7"/>
  <c r="AT182" i="7"/>
  <c r="AT184" i="7"/>
  <c r="AT186" i="7"/>
  <c r="AT188" i="7"/>
  <c r="AT190" i="7"/>
  <c r="AT192" i="7"/>
  <c r="AT194" i="7"/>
  <c r="AT196" i="7"/>
  <c r="AT198" i="7"/>
  <c r="AT200" i="7"/>
  <c r="AT202" i="7"/>
  <c r="BL117" i="7"/>
  <c r="AU117" i="7" s="1"/>
  <c r="BD121" i="7"/>
  <c r="BD123" i="7"/>
  <c r="BD125" i="7"/>
  <c r="BD127" i="7"/>
  <c r="BD129" i="7"/>
  <c r="BD131" i="7"/>
  <c r="BD133" i="7"/>
  <c r="BD135" i="7"/>
  <c r="BD137" i="7"/>
  <c r="BD139" i="7"/>
  <c r="BD141" i="7"/>
  <c r="BD143" i="7"/>
  <c r="BD145" i="7"/>
  <c r="BD147" i="7"/>
  <c r="BD149" i="7"/>
  <c r="BD151" i="7"/>
  <c r="BL119" i="7"/>
  <c r="AU119" i="7" s="1"/>
  <c r="BL121" i="7"/>
  <c r="BL123" i="7"/>
  <c r="BL125" i="7"/>
  <c r="BL127" i="7"/>
  <c r="BL129" i="7"/>
  <c r="BL131" i="7"/>
  <c r="BL133" i="7"/>
  <c r="BL135" i="7"/>
  <c r="BL137" i="7"/>
  <c r="BL139" i="7"/>
  <c r="BL141" i="7"/>
  <c r="BL143" i="7"/>
  <c r="BL145" i="7"/>
  <c r="BL147" i="7"/>
  <c r="BL149" i="7"/>
  <c r="BL151" i="7"/>
  <c r="BD115" i="7"/>
  <c r="BD113" i="7"/>
  <c r="BL66" i="7"/>
  <c r="AU66" i="7" s="1"/>
  <c r="BL94" i="7"/>
  <c r="BL98" i="7"/>
  <c r="BL68" i="7"/>
  <c r="AU68" i="7" s="1"/>
  <c r="AT68" i="7" s="1"/>
  <c r="BL72" i="7"/>
  <c r="BL76" i="7"/>
  <c r="BL80" i="7"/>
  <c r="BL84" i="7"/>
  <c r="BL88" i="7"/>
  <c r="BL92" i="7"/>
  <c r="BL96" i="7"/>
  <c r="BL100" i="7"/>
  <c r="BD64" i="7"/>
  <c r="BD68" i="7"/>
  <c r="AT70" i="7"/>
  <c r="AT72" i="7"/>
  <c r="AT74" i="7"/>
  <c r="AT76" i="7"/>
  <c r="AT78" i="7"/>
  <c r="AT80" i="7"/>
  <c r="AT82" i="7"/>
  <c r="AT84" i="7"/>
  <c r="AT86" i="7"/>
  <c r="AT88" i="7"/>
  <c r="AT90" i="7"/>
  <c r="AT92" i="7"/>
  <c r="AT94" i="7"/>
  <c r="AT96" i="7"/>
  <c r="AT98" i="7"/>
  <c r="AT100" i="7"/>
  <c r="BL13" i="7"/>
  <c r="BL23" i="7"/>
  <c r="BL31" i="7"/>
  <c r="BL39" i="7"/>
  <c r="BL47" i="7"/>
  <c r="BL15" i="7"/>
  <c r="BL25" i="7"/>
  <c r="BL33" i="7"/>
  <c r="BL41" i="7"/>
  <c r="BL49" i="7"/>
  <c r="P67" i="6"/>
  <c r="Y78" i="6"/>
  <c r="AK73" i="6"/>
  <c r="AJ73" i="6"/>
  <c r="AI73" i="6"/>
  <c r="AH73" i="6"/>
  <c r="AG73" i="6"/>
  <c r="AF73" i="6"/>
  <c r="AE73" i="6"/>
  <c r="AD73" i="6"/>
  <c r="AC73" i="6"/>
  <c r="AB73" i="6"/>
  <c r="AA73" i="6"/>
  <c r="Z73" i="6"/>
  <c r="Y73" i="6"/>
  <c r="AA81" i="6"/>
  <c r="AG83" i="6"/>
  <c r="AC83" i="6"/>
  <c r="Y94" i="6"/>
  <c r="AB98" i="6"/>
  <c r="Y88" i="6"/>
  <c r="AB92" i="6"/>
  <c r="F72" i="6"/>
  <c r="F75" i="6"/>
  <c r="N80" i="6"/>
  <c r="G83" i="6"/>
  <c r="G86" i="6"/>
  <c r="K94" i="6"/>
  <c r="BD164" i="7" l="1"/>
  <c r="BD170" i="7"/>
  <c r="AT170" i="7"/>
  <c r="BD166" i="7"/>
  <c r="BD204" i="7" s="1"/>
  <c r="AT166" i="7"/>
  <c r="BD168" i="7"/>
  <c r="AT168" i="7"/>
  <c r="BD117" i="7"/>
  <c r="AT117" i="7"/>
  <c r="BD119" i="7"/>
  <c r="BD153" i="7" s="1"/>
  <c r="AT119" i="7"/>
  <c r="BD66" i="7"/>
  <c r="AT66" i="7"/>
  <c r="BD62" i="7"/>
  <c r="BD102" i="7" s="1"/>
  <c r="AT61" i="7"/>
  <c r="AU153" i="7"/>
  <c r="AU255" i="7"/>
  <c r="BD219" i="7"/>
  <c r="BD255" i="7" s="1"/>
  <c r="AU102" i="7"/>
  <c r="AU204" i="7"/>
  <c r="BN11" i="7"/>
  <c r="AU11" i="7" s="1"/>
  <c r="BO11" i="7"/>
  <c r="A38" i="7" l="1"/>
  <c r="A46" i="7"/>
  <c r="A118" i="7"/>
  <c r="A126" i="7"/>
  <c r="A134" i="7"/>
  <c r="A142" i="7"/>
  <c r="A150" i="7"/>
  <c r="A222" i="7"/>
  <c r="A230" i="7"/>
  <c r="A238" i="7"/>
  <c r="A246" i="7"/>
  <c r="A40" i="7"/>
  <c r="A48" i="7"/>
  <c r="A120" i="7"/>
  <c r="A128" i="7"/>
  <c r="A136" i="7"/>
  <c r="A144" i="7"/>
  <c r="A216" i="7"/>
  <c r="A224" i="7"/>
  <c r="A232" i="7"/>
  <c r="A240" i="7"/>
  <c r="A248" i="7"/>
  <c r="A34" i="7"/>
  <c r="A42" i="7"/>
  <c r="A114" i="7"/>
  <c r="A122" i="7"/>
  <c r="A130" i="7"/>
  <c r="A138" i="7"/>
  <c r="A146" i="7"/>
  <c r="A218" i="7"/>
  <c r="A226" i="7"/>
  <c r="A234" i="7"/>
  <c r="A242" i="7"/>
  <c r="A250" i="7"/>
  <c r="A36" i="7"/>
  <c r="A44" i="7"/>
  <c r="A116" i="7"/>
  <c r="A124" i="7"/>
  <c r="A132" i="7"/>
  <c r="A140" i="7"/>
  <c r="A148" i="7"/>
  <c r="A220" i="7"/>
  <c r="A228" i="7"/>
  <c r="A236" i="7"/>
  <c r="A244" i="7"/>
  <c r="A252" i="7"/>
  <c r="A14" i="7"/>
  <c r="A18" i="7"/>
  <c r="A22" i="7"/>
  <c r="A26" i="7"/>
  <c r="A30" i="7"/>
  <c r="A63" i="7"/>
  <c r="A67" i="7"/>
  <c r="A71" i="7"/>
  <c r="A75" i="7"/>
  <c r="A79" i="7"/>
  <c r="A83" i="7"/>
  <c r="A87" i="7"/>
  <c r="A91" i="7"/>
  <c r="A95" i="7"/>
  <c r="A99" i="7"/>
  <c r="A167" i="7"/>
  <c r="A171" i="7"/>
  <c r="A175" i="7"/>
  <c r="A179" i="7"/>
  <c r="A183" i="7"/>
  <c r="A187" i="7"/>
  <c r="A191" i="7"/>
  <c r="A195" i="7"/>
  <c r="A199" i="7"/>
  <c r="A12" i="7"/>
  <c r="A16" i="7"/>
  <c r="A20" i="7"/>
  <c r="A24" i="7"/>
  <c r="A28" i="7"/>
  <c r="A32" i="7"/>
  <c r="A65" i="7"/>
  <c r="A69" i="7"/>
  <c r="A77" i="7"/>
  <c r="A81" i="7"/>
  <c r="A85" i="7"/>
  <c r="A89" i="7"/>
  <c r="A93" i="7"/>
  <c r="A97" i="7"/>
  <c r="A165" i="7"/>
  <c r="A169" i="7"/>
  <c r="A173" i="7"/>
  <c r="A177" i="7"/>
  <c r="A181" i="7"/>
  <c r="A185" i="7"/>
  <c r="A189" i="7"/>
  <c r="A193" i="7"/>
  <c r="A197" i="7"/>
  <c r="A201" i="7"/>
  <c r="AU69" i="6"/>
  <c r="AT69" i="6"/>
  <c r="AS69" i="6"/>
  <c r="AR69" i="6"/>
  <c r="AQ69" i="6"/>
  <c r="AP69" i="6"/>
  <c r="AO69" i="6"/>
  <c r="AN69" i="6"/>
  <c r="AM69" i="6"/>
  <c r="AL69" i="6"/>
  <c r="AK69" i="6"/>
  <c r="AJ69" i="6"/>
  <c r="AI69" i="6"/>
  <c r="AH69" i="6"/>
  <c r="AG69" i="6"/>
  <c r="AF69" i="6"/>
  <c r="AU49" i="7"/>
  <c r="AS49" i="7"/>
  <c r="AU47" i="7"/>
  <c r="AS47" i="7"/>
  <c r="AU45" i="7"/>
  <c r="AS45" i="7"/>
  <c r="AU43" i="7"/>
  <c r="AS43" i="7"/>
  <c r="AS41" i="7"/>
  <c r="AS39" i="7"/>
  <c r="AU37" i="7"/>
  <c r="AS37" i="7"/>
  <c r="AU35" i="7"/>
  <c r="AS35" i="7"/>
  <c r="AS33" i="7"/>
  <c r="AS31" i="7"/>
  <c r="AS29" i="7"/>
  <c r="AS27" i="7"/>
  <c r="AS25" i="7"/>
  <c r="AS23" i="7"/>
  <c r="AS21" i="7"/>
  <c r="AS19" i="7"/>
  <c r="AS17" i="7"/>
  <c r="AS15" i="7"/>
  <c r="AT49" i="7" l="1"/>
  <c r="BD49" i="7"/>
  <c r="AT35" i="7"/>
  <c r="BD35" i="7"/>
  <c r="AT47" i="7"/>
  <c r="BD47" i="7"/>
  <c r="AT37" i="7"/>
  <c r="BD37" i="7"/>
  <c r="AT45" i="7"/>
  <c r="BD45" i="7"/>
  <c r="AT43" i="7"/>
  <c r="BD43" i="7"/>
  <c r="BO49" i="7"/>
  <c r="BN49" i="7"/>
  <c r="BO47" i="7"/>
  <c r="BN47" i="7"/>
  <c r="BO45" i="7"/>
  <c r="BN45" i="7"/>
  <c r="BO43" i="7"/>
  <c r="BN43" i="7"/>
  <c r="BO41" i="7"/>
  <c r="BN41" i="7"/>
  <c r="AU41" i="7" s="1"/>
  <c r="AT41" i="7" s="1"/>
  <c r="BO39" i="7"/>
  <c r="BN39" i="7"/>
  <c r="AU39" i="7" s="1"/>
  <c r="AT39" i="7" s="1"/>
  <c r="BO37" i="7"/>
  <c r="BN37" i="7"/>
  <c r="BO35" i="7"/>
  <c r="BN35" i="7"/>
  <c r="BO33" i="7"/>
  <c r="BN33" i="7"/>
  <c r="BO31" i="7"/>
  <c r="BN31" i="7"/>
  <c r="BO29" i="7"/>
  <c r="BN29" i="7"/>
  <c r="BO27" i="7"/>
  <c r="BN27" i="7"/>
  <c r="BO25" i="7"/>
  <c r="BN25" i="7"/>
  <c r="BO23" i="7"/>
  <c r="BN23" i="7"/>
  <c r="BO21" i="7"/>
  <c r="BN21" i="7"/>
  <c r="BO19" i="7"/>
  <c r="BN19" i="7"/>
  <c r="P38" i="6"/>
  <c r="BO17" i="7"/>
  <c r="BN17" i="7"/>
  <c r="BO15" i="7"/>
  <c r="BN15" i="7"/>
  <c r="AS13" i="7"/>
  <c r="AS10" i="7"/>
  <c r="BO13" i="7"/>
  <c r="BN13" i="7"/>
  <c r="AU13" i="7" s="1"/>
  <c r="E38" i="6" l="1"/>
  <c r="BD41" i="7"/>
  <c r="BD39" i="7"/>
  <c r="AL109" i="6"/>
  <c r="AG130" i="6" l="1"/>
  <c r="AG128" i="6"/>
  <c r="AG126" i="6"/>
  <c r="AG124" i="6"/>
  <c r="AG122" i="6"/>
  <c r="AG120" i="6"/>
  <c r="AG118" i="6"/>
  <c r="AN113" i="6"/>
  <c r="AT96" i="6"/>
  <c r="AT92" i="6"/>
  <c r="AT88" i="6"/>
  <c r="AT84" i="6"/>
  <c r="AT80" i="6"/>
  <c r="AT76" i="6"/>
  <c r="AT72" i="6"/>
  <c r="AM105" i="6"/>
  <c r="AM103" i="6"/>
  <c r="AM100" i="6"/>
  <c r="H67" i="6"/>
  <c r="V130" i="6"/>
  <c r="P130" i="6"/>
  <c r="P41" i="6" l="1"/>
  <c r="P39" i="6"/>
  <c r="P43" i="6"/>
  <c r="BB44" i="6" s="1"/>
  <c r="P47" i="6"/>
  <c r="BB48" i="6" s="1"/>
  <c r="P45" i="6"/>
  <c r="BB46" i="6" s="1"/>
  <c r="AM51" i="7"/>
  <c r="AE51" i="7"/>
  <c r="O6" i="7"/>
  <c r="N6" i="7"/>
  <c r="M6" i="7"/>
  <c r="L6" i="7"/>
  <c r="K6" i="7"/>
  <c r="J6" i="7"/>
  <c r="I6" i="7"/>
  <c r="H6" i="7"/>
  <c r="G6" i="7"/>
  <c r="F6" i="7"/>
  <c r="E6" i="7"/>
  <c r="D6" i="7"/>
  <c r="C6" i="7"/>
  <c r="AU5" i="7"/>
  <c r="BB42" i="6" l="1"/>
  <c r="P106" i="6"/>
  <c r="BB40" i="6"/>
  <c r="P104" i="6"/>
  <c r="BB38" i="6"/>
  <c r="P103" i="6"/>
  <c r="AT10" i="7"/>
  <c r="BD11" i="7"/>
  <c r="E111" i="6"/>
  <c r="AY53" i="4"/>
  <c r="E105" i="6" l="1"/>
  <c r="E39" i="6"/>
  <c r="E45" i="6"/>
  <c r="AZ46" i="6" s="1"/>
  <c r="E113" i="6"/>
  <c r="E46" i="6"/>
  <c r="E43" i="6"/>
  <c r="AZ44" i="6" s="1"/>
  <c r="E107" i="6"/>
  <c r="AZ60" i="6"/>
  <c r="E115" i="6"/>
  <c r="AZ58" i="6"/>
  <c r="K57" i="6" s="1"/>
  <c r="E109" i="6"/>
  <c r="E41" i="6"/>
  <c r="E48" i="6"/>
  <c r="AZ64" i="6"/>
  <c r="E40" i="6"/>
  <c r="E42" i="6"/>
  <c r="E47" i="6"/>
  <c r="AZ48" i="6" s="1"/>
  <c r="E44" i="6"/>
  <c r="AZ62" i="6"/>
  <c r="AU25" i="7"/>
  <c r="AU27" i="7"/>
  <c r="AU33" i="7"/>
  <c r="AU31" i="7"/>
  <c r="AU29" i="7"/>
  <c r="AU23" i="7"/>
  <c r="AU21" i="7"/>
  <c r="AU19" i="7"/>
  <c r="AU17" i="7"/>
  <c r="AU15" i="7"/>
  <c r="AT15" i="7" s="1"/>
  <c r="G2" i="4"/>
  <c r="AT5" i="4"/>
  <c r="N6" i="4"/>
  <c r="M6" i="4"/>
  <c r="L6" i="4"/>
  <c r="K6" i="4"/>
  <c r="J6" i="4"/>
  <c r="I6" i="4"/>
  <c r="H6" i="4"/>
  <c r="G6" i="4"/>
  <c r="F6" i="4"/>
  <c r="E6" i="4"/>
  <c r="D6" i="4"/>
  <c r="C6" i="4"/>
  <c r="O6" i="4"/>
  <c r="AZ54" i="6" l="1"/>
  <c r="AZ56" i="6"/>
  <c r="E108" i="6"/>
  <c r="AZ38" i="6"/>
  <c r="E103" i="6"/>
  <c r="AZ42" i="6"/>
  <c r="E106" i="6"/>
  <c r="AZ40" i="6"/>
  <c r="E104" i="6"/>
  <c r="E112" i="6"/>
  <c r="AT31" i="7"/>
  <c r="BD31" i="7"/>
  <c r="AT29" i="7"/>
  <c r="BD29" i="7"/>
  <c r="AT25" i="7"/>
  <c r="BD25" i="7"/>
  <c r="AT33" i="7"/>
  <c r="BD33" i="7"/>
  <c r="AT23" i="7"/>
  <c r="BD23" i="7"/>
  <c r="AT27" i="7"/>
  <c r="BD27" i="7"/>
  <c r="AT21" i="7"/>
  <c r="BD21" i="7"/>
  <c r="AT19" i="7"/>
  <c r="AT17" i="7"/>
  <c r="BD17" i="7"/>
  <c r="AT13" i="7"/>
  <c r="BD15" i="7"/>
  <c r="BD13" i="7"/>
  <c r="BA60" i="6"/>
  <c r="AU51" i="7"/>
  <c r="P112" i="6"/>
  <c r="P110" i="6"/>
  <c r="P108" i="6"/>
  <c r="P49" i="6"/>
  <c r="P114" i="6" s="1"/>
  <c r="AY103" i="4"/>
  <c r="AY153" i="4" s="1"/>
  <c r="AY203" i="4" s="1"/>
  <c r="BD51" i="7" l="1"/>
  <c r="AT55" i="4"/>
  <c r="AT105" i="4" s="1"/>
  <c r="AT155" i="4" s="1"/>
  <c r="AT205" i="4" s="1"/>
  <c r="N56" i="4"/>
  <c r="N106" i="4" s="1"/>
  <c r="N156" i="4" s="1"/>
  <c r="N206" i="4" s="1"/>
  <c r="M56" i="4"/>
  <c r="M106" i="4" s="1"/>
  <c r="M156" i="4" s="1"/>
  <c r="M206" i="4" s="1"/>
  <c r="L56" i="4"/>
  <c r="L106" i="4" s="1"/>
  <c r="L156" i="4" s="1"/>
  <c r="L206" i="4" s="1"/>
  <c r="K56" i="4"/>
  <c r="K106" i="4" s="1"/>
  <c r="K156" i="4" s="1"/>
  <c r="K206" i="4" s="1"/>
  <c r="J56" i="4"/>
  <c r="J106" i="4" s="1"/>
  <c r="J156" i="4" s="1"/>
  <c r="J206" i="4" s="1"/>
  <c r="I56" i="4"/>
  <c r="I106" i="4" s="1"/>
  <c r="I156" i="4" s="1"/>
  <c r="I206" i="4" s="1"/>
  <c r="H56" i="4"/>
  <c r="H106" i="4" s="1"/>
  <c r="H156" i="4" s="1"/>
  <c r="H206" i="4" s="1"/>
  <c r="G56" i="4"/>
  <c r="G106" i="4" s="1"/>
  <c r="G156" i="4" s="1"/>
  <c r="G206" i="4" s="1"/>
  <c r="F56" i="4"/>
  <c r="F106" i="4" s="1"/>
  <c r="F156" i="4" s="1"/>
  <c r="F206" i="4" s="1"/>
  <c r="E56" i="4"/>
  <c r="E106" i="4" s="1"/>
  <c r="E156" i="4" s="1"/>
  <c r="E206" i="4" s="1"/>
  <c r="D56" i="4"/>
  <c r="D106" i="4" s="1"/>
  <c r="D156" i="4" s="1"/>
  <c r="D206" i="4" s="1"/>
  <c r="C56" i="4"/>
  <c r="B56" i="4"/>
  <c r="O56" i="4"/>
  <c r="O106" i="4" s="1"/>
  <c r="O156" i="4" s="1"/>
  <c r="O206" i="4" s="1"/>
  <c r="AF200" i="4"/>
  <c r="G52" i="4"/>
  <c r="G102" i="4" s="1"/>
  <c r="G152" i="4" s="1"/>
  <c r="G202" i="4" s="1"/>
  <c r="AN250" i="4"/>
  <c r="AF250" i="4"/>
  <c r="AN200" i="4"/>
  <c r="AN150" i="4"/>
  <c r="AF150" i="4"/>
  <c r="AN100" i="4"/>
  <c r="AF100" i="4"/>
  <c r="AF50" i="4"/>
  <c r="B106" i="4" l="1"/>
  <c r="B156" i="4" s="1"/>
  <c r="B206" i="4" s="1"/>
  <c r="C106" i="4"/>
  <c r="C156" i="4" s="1"/>
  <c r="C206" i="4" s="1"/>
  <c r="V65" i="6"/>
  <c r="P65" i="6"/>
  <c r="K41" i="6" l="1"/>
  <c r="K106" i="6" s="1"/>
  <c r="K45" i="6"/>
  <c r="BA46" i="6" s="1"/>
  <c r="V45" i="6" s="1"/>
  <c r="K43" i="6"/>
  <c r="BA44" i="6" s="1"/>
  <c r="V43" i="6" s="1"/>
  <c r="V108" i="6" s="1"/>
  <c r="K39" i="6"/>
  <c r="K47" i="6"/>
  <c r="BA48" i="6" s="1"/>
  <c r="V47" i="6" s="1"/>
  <c r="AN50" i="4"/>
  <c r="BA42" i="6" l="1"/>
  <c r="V41" i="6" s="1"/>
  <c r="V106" i="6" s="1"/>
  <c r="BA38" i="6"/>
  <c r="V38" i="6" s="1"/>
  <c r="V103" i="6" s="1"/>
  <c r="K103" i="6"/>
  <c r="BA40" i="6"/>
  <c r="V39" i="6" s="1"/>
  <c r="V104" i="6" s="1"/>
  <c r="K104" i="6"/>
  <c r="K59" i="6"/>
  <c r="K124" i="6" s="1"/>
  <c r="K122" i="6"/>
  <c r="K54" i="6"/>
  <c r="K119" i="6" s="1"/>
  <c r="K61" i="6"/>
  <c r="K126" i="6" s="1"/>
  <c r="K63" i="6"/>
  <c r="K128" i="6" s="1"/>
  <c r="K55" i="6"/>
  <c r="K120" i="6" s="1"/>
  <c r="K108" i="6"/>
  <c r="V112" i="6"/>
  <c r="K110" i="6"/>
  <c r="K112" i="6"/>
  <c r="K49" i="6"/>
  <c r="K114" i="6" s="1"/>
  <c r="K130" i="6" l="1"/>
  <c r="K65" i="6"/>
  <c r="V110" i="6" l="1"/>
  <c r="V49" i="6"/>
  <c r="V114" i="6" s="1"/>
  <c r="E49" i="6"/>
  <c r="E114" i="6" s="1"/>
  <c r="E11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P2" authorId="0" shapeId="0" xr:uid="{00000000-0006-0000-0000-000001000000}">
      <text>
        <r>
          <rPr>
            <b/>
            <sz val="11"/>
            <color indexed="81"/>
            <rFont val="ＭＳ Ｐゴシック"/>
            <family val="3"/>
            <charset val="128"/>
          </rPr>
          <t>申告年を記入願います。
(このコメントは印刷されません)</t>
        </r>
      </text>
    </comment>
    <comment ref="AU4" authorId="0" shapeId="0" xr:uid="{00000000-0006-0000-0000-000002000000}">
      <text>
        <r>
          <rPr>
            <b/>
            <sz val="9"/>
            <color indexed="81"/>
            <rFont val="ＭＳ Ｐゴシック"/>
            <family val="3"/>
            <charset val="128"/>
          </rPr>
          <t>右詰で記入してください</t>
        </r>
      </text>
    </comment>
    <comment ref="F10" authorId="0" shapeId="0" xr:uid="{00000000-0006-0000-0000-000003000000}">
      <text>
        <r>
          <rPr>
            <b/>
            <sz val="11"/>
            <color indexed="81"/>
            <rFont val="ＭＳ Ｐゴシック"/>
            <family val="3"/>
            <charset val="128"/>
          </rPr>
          <t>こちらに住所を記入してください
(このコメントは印刷されません)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BH10" authorId="0" shapeId="0" xr:uid="{00000000-0006-0000-0100-000001000000}">
      <text>
        <r>
          <rPr>
            <sz val="9"/>
            <color indexed="81"/>
            <rFont val="ＭＳ Ｐゴシック"/>
            <family val="3"/>
            <charset val="128"/>
          </rPr>
          <t>該当するものを選択してください（このコメントは印刷されません）</t>
        </r>
      </text>
    </comment>
    <comment ref="BH61" authorId="0" shapeId="0" xr:uid="{D419026B-4CDE-40D4-946C-316069D23A96}">
      <text>
        <r>
          <rPr>
            <sz val="9"/>
            <color indexed="81"/>
            <rFont val="ＭＳ Ｐゴシック"/>
            <family val="3"/>
            <charset val="128"/>
          </rPr>
          <t>該当するものを選択してください（このコメントは印刷されません）</t>
        </r>
      </text>
    </comment>
    <comment ref="BH112" authorId="0" shapeId="0" xr:uid="{98A9C97F-73B8-4F5C-8008-C826D9E2D772}">
      <text>
        <r>
          <rPr>
            <sz val="9"/>
            <color indexed="81"/>
            <rFont val="ＭＳ Ｐゴシック"/>
            <family val="3"/>
            <charset val="128"/>
          </rPr>
          <t>該当するものを選択してください（このコメントは印刷されません）</t>
        </r>
      </text>
    </comment>
    <comment ref="BH163" authorId="0" shapeId="0" xr:uid="{1B3D96AE-C959-4381-88F4-509DBC1E2200}">
      <text>
        <r>
          <rPr>
            <sz val="9"/>
            <color indexed="81"/>
            <rFont val="ＭＳ Ｐゴシック"/>
            <family val="3"/>
            <charset val="128"/>
          </rPr>
          <t>該当するものを選択してください（このコメントは印刷されません）</t>
        </r>
      </text>
    </comment>
    <comment ref="BH214" authorId="0" shapeId="0" xr:uid="{2178BAC4-90F2-4EB2-B277-350FC40ECEC5}">
      <text>
        <r>
          <rPr>
            <sz val="9"/>
            <color indexed="81"/>
            <rFont val="ＭＳ Ｐゴシック"/>
            <family val="3"/>
            <charset val="128"/>
          </rPr>
          <t>該当するものを選択してください（このコメントは印刷されません）</t>
        </r>
      </text>
    </comment>
  </commentList>
</comments>
</file>

<file path=xl/sharedStrings.xml><?xml version="1.0" encoding="utf-8"?>
<sst xmlns="http://schemas.openxmlformats.org/spreadsheetml/2006/main" count="862" uniqueCount="255">
  <si>
    <t>年度</t>
    <rPh sb="0" eb="2">
      <t>ネンド</t>
    </rPh>
    <phoneticPr fontId="2"/>
  </si>
  <si>
    <t>所有者コード</t>
    <rPh sb="0" eb="3">
      <t>ショユウシャ</t>
    </rPh>
    <phoneticPr fontId="2"/>
  </si>
  <si>
    <t>所有者名</t>
    <rPh sb="0" eb="3">
      <t>ショユウシャ</t>
    </rPh>
    <rPh sb="3" eb="4">
      <t>メイ</t>
    </rPh>
    <phoneticPr fontId="2"/>
  </si>
  <si>
    <t>枚のうち</t>
    <rPh sb="0" eb="1">
      <t>マイ</t>
    </rPh>
    <phoneticPr fontId="2"/>
  </si>
  <si>
    <t>枚目</t>
    <rPh sb="0" eb="2">
      <t>マイメ</t>
    </rPh>
    <phoneticPr fontId="2"/>
  </si>
  <si>
    <t>行番号</t>
    <rPh sb="0" eb="3">
      <t>ギョウバンゴウ</t>
    </rPh>
    <phoneticPr fontId="2"/>
  </si>
  <si>
    <t>資産の種類</t>
    <rPh sb="0" eb="2">
      <t>シサン</t>
    </rPh>
    <rPh sb="3" eb="5">
      <t>シュルイ</t>
    </rPh>
    <phoneticPr fontId="2"/>
  </si>
  <si>
    <t>資　産　の　名　称　等</t>
    <rPh sb="0" eb="1">
      <t>シ</t>
    </rPh>
    <rPh sb="2" eb="3">
      <t>サン</t>
    </rPh>
    <rPh sb="6" eb="7">
      <t>メイ</t>
    </rPh>
    <rPh sb="8" eb="9">
      <t>ショウ</t>
    </rPh>
    <rPh sb="10" eb="11">
      <t>トウ</t>
    </rPh>
    <phoneticPr fontId="2"/>
  </si>
  <si>
    <t>数量</t>
    <rPh sb="0" eb="2">
      <t>スウリョウ</t>
    </rPh>
    <phoneticPr fontId="2"/>
  </si>
  <si>
    <t>取得年月</t>
    <rPh sb="0" eb="2">
      <t>シュトク</t>
    </rPh>
    <rPh sb="2" eb="3">
      <t>ネン</t>
    </rPh>
    <rPh sb="3" eb="4">
      <t>ゲツ</t>
    </rPh>
    <phoneticPr fontId="2"/>
  </si>
  <si>
    <t>耐用年数</t>
    <rPh sb="0" eb="2">
      <t>タイヨウ</t>
    </rPh>
    <rPh sb="2" eb="4">
      <t>ネンスウ</t>
    </rPh>
    <phoneticPr fontId="2"/>
  </si>
  <si>
    <t>取得価額</t>
    <rPh sb="0" eb="2">
      <t>シュトク</t>
    </rPh>
    <rPh sb="2" eb="4">
      <t>カガク</t>
    </rPh>
    <phoneticPr fontId="2"/>
  </si>
  <si>
    <t>年号</t>
    <rPh sb="0" eb="2">
      <t>ネンゴウ</t>
    </rPh>
    <phoneticPr fontId="2"/>
  </si>
  <si>
    <t>年</t>
    <rPh sb="0" eb="1">
      <t>ネン</t>
    </rPh>
    <phoneticPr fontId="2"/>
  </si>
  <si>
    <t>月</t>
    <rPh sb="0" eb="1">
      <t>ツキ</t>
    </rPh>
    <phoneticPr fontId="2"/>
  </si>
  <si>
    <t>小計</t>
    <rPh sb="0" eb="2">
      <t>ショウケイ</t>
    </rPh>
    <phoneticPr fontId="2"/>
  </si>
  <si>
    <t>※</t>
    <phoneticPr fontId="2"/>
  </si>
  <si>
    <t>種類別明細書（減少資産用）</t>
    <rPh sb="0" eb="2">
      <t>シュルイ</t>
    </rPh>
    <rPh sb="2" eb="3">
      <t>ベツ</t>
    </rPh>
    <rPh sb="3" eb="5">
      <t>メイサイ</t>
    </rPh>
    <rPh sb="5" eb="6">
      <t>ショ</t>
    </rPh>
    <rPh sb="7" eb="9">
      <t>ゲンショウ</t>
    </rPh>
    <rPh sb="9" eb="11">
      <t>シサン</t>
    </rPh>
    <rPh sb="11" eb="12">
      <t>ヨウ</t>
    </rPh>
    <phoneticPr fontId="2"/>
  </si>
  <si>
    <t>申告年度</t>
    <rPh sb="0" eb="2">
      <t>シンコク</t>
    </rPh>
    <rPh sb="2" eb="4">
      <t>ネンド</t>
    </rPh>
    <phoneticPr fontId="2"/>
  </si>
  <si>
    <t>減少の事由及び区分</t>
    <rPh sb="0" eb="2">
      <t>ゲンショウ</t>
    </rPh>
    <rPh sb="3" eb="5">
      <t>ジユウ</t>
    </rPh>
    <rPh sb="5" eb="6">
      <t>オヨ</t>
    </rPh>
    <rPh sb="7" eb="9">
      <t>クブン</t>
    </rPh>
    <phoneticPr fontId="2"/>
  </si>
  <si>
    <t>１売却　２滅失
３移動　４その他</t>
    <rPh sb="1" eb="3">
      <t>バイキャク</t>
    </rPh>
    <rPh sb="5" eb="7">
      <t>メッシツ</t>
    </rPh>
    <rPh sb="9" eb="11">
      <t>イドウ</t>
    </rPh>
    <rPh sb="15" eb="16">
      <t>タ</t>
    </rPh>
    <phoneticPr fontId="2"/>
  </si>
  <si>
    <t>１　全部
２　一部</t>
    <rPh sb="2" eb="4">
      <t>ゼンブ</t>
    </rPh>
    <rPh sb="7" eb="9">
      <t>イチブ</t>
    </rPh>
    <phoneticPr fontId="2"/>
  </si>
  <si>
    <t>第二十六号様式別表二（提出用）</t>
    <rPh sb="0" eb="1">
      <t>ダイ</t>
    </rPh>
    <rPh sb="1" eb="4">
      <t>２６</t>
    </rPh>
    <rPh sb="4" eb="5">
      <t>ゴウ</t>
    </rPh>
    <rPh sb="5" eb="7">
      <t>ヨウシキ</t>
    </rPh>
    <rPh sb="7" eb="8">
      <t>ベツ</t>
    </rPh>
    <rPh sb="8" eb="9">
      <t>ヒョウ</t>
    </rPh>
    <rPh sb="9" eb="10">
      <t>２</t>
    </rPh>
    <rPh sb="11" eb="14">
      <t>テイシュツヨウ</t>
    </rPh>
    <phoneticPr fontId="2"/>
  </si>
  <si>
    <t>01</t>
    <phoneticPr fontId="2"/>
  </si>
  <si>
    <t>摘　　　　要</t>
    <rPh sb="0" eb="1">
      <t>テキ</t>
    </rPh>
    <rPh sb="5" eb="6">
      <t>ヨウ</t>
    </rPh>
    <phoneticPr fontId="2"/>
  </si>
  <si>
    <t>05</t>
    <phoneticPr fontId="2"/>
  </si>
  <si>
    <t>06</t>
    <phoneticPr fontId="2"/>
  </si>
  <si>
    <t>07</t>
    <phoneticPr fontId="2"/>
  </si>
  <si>
    <t>08</t>
    <phoneticPr fontId="2"/>
  </si>
  <si>
    <t>09</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</si>
  <si>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</si>
  <si>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</si>
  <si>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</si>
  <si>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</si>
  <si>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</si>
  <si>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</si>
  <si>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</si>
  <si>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</si>
  <si>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</si>
  <si>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</si>
  <si>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</si>
  <si>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02</t>
    <phoneticPr fontId="2"/>
  </si>
  <si>
    <t>03</t>
    <phoneticPr fontId="2"/>
  </si>
  <si>
    <t>04</t>
    <phoneticPr fontId="2"/>
  </si>
  <si>
    <t>第二十六号様式別表一（提出用）</t>
    <rPh sb="0" eb="1">
      <t>ダイ</t>
    </rPh>
    <rPh sb="1" eb="4">
      <t>２６</t>
    </rPh>
    <rPh sb="4" eb="5">
      <t>ゴウ</t>
    </rPh>
    <rPh sb="5" eb="7">
      <t>ヨウシキ</t>
    </rPh>
    <rPh sb="7" eb="8">
      <t>ベツ</t>
    </rPh>
    <rPh sb="8" eb="9">
      <t>ヒョウ</t>
    </rPh>
    <rPh sb="9" eb="10">
      <t>1</t>
    </rPh>
    <rPh sb="11" eb="14">
      <t>テイシュツヨウ</t>
    </rPh>
    <phoneticPr fontId="2"/>
  </si>
  <si>
    <t>資産コード</t>
    <rPh sb="0" eb="1">
      <t>シ</t>
    </rPh>
    <rPh sb="1" eb="2">
      <t>サン</t>
    </rPh>
    <phoneticPr fontId="2"/>
  </si>
  <si>
    <t>十億</t>
    <rPh sb="0" eb="2">
      <t>ジュウオク</t>
    </rPh>
    <phoneticPr fontId="2"/>
  </si>
  <si>
    <t>百万</t>
    <rPh sb="0" eb="2">
      <t>ヒャクマン</t>
    </rPh>
    <phoneticPr fontId="2"/>
  </si>
  <si>
    <t>千</t>
    <rPh sb="0" eb="1">
      <t>セン</t>
    </rPh>
    <phoneticPr fontId="2"/>
  </si>
  <si>
    <t>円</t>
    <rPh sb="0" eb="1">
      <t>エン</t>
    </rPh>
    <phoneticPr fontId="2"/>
  </si>
  <si>
    <t>（イ）</t>
    <phoneticPr fontId="2"/>
  </si>
  <si>
    <t>耐用
年数</t>
    <rPh sb="0" eb="2">
      <t>タイヨウ</t>
    </rPh>
    <rPh sb="3" eb="5">
      <t>ネンスウ</t>
    </rPh>
    <phoneticPr fontId="2"/>
  </si>
  <si>
    <t>減　価
残存率</t>
    <phoneticPr fontId="2"/>
  </si>
  <si>
    <t>（ロ）</t>
    <phoneticPr fontId="2"/>
  </si>
  <si>
    <t>取得価格</t>
    <rPh sb="0" eb="2">
      <t>シュトク</t>
    </rPh>
    <rPh sb="2" eb="4">
      <t>カカク</t>
    </rPh>
    <phoneticPr fontId="2"/>
  </si>
  <si>
    <t>価格</t>
    <rPh sb="0" eb="2">
      <t>カカク</t>
    </rPh>
    <phoneticPr fontId="2"/>
  </si>
  <si>
    <t>率</t>
    <rPh sb="0" eb="1">
      <t>リツ</t>
    </rPh>
    <phoneticPr fontId="2"/>
  </si>
  <si>
    <t>コード</t>
    <phoneticPr fontId="2"/>
  </si>
  <si>
    <t>増加
理由</t>
    <rPh sb="0" eb="2">
      <t>ゾウカ</t>
    </rPh>
    <rPh sb="3" eb="5">
      <t>リユウ</t>
    </rPh>
    <phoneticPr fontId="2"/>
  </si>
  <si>
    <t>摘要</t>
    <rPh sb="0" eb="2">
      <t>テキヨウ</t>
    </rPh>
    <phoneticPr fontId="2"/>
  </si>
  <si>
    <t>南会津町長</t>
    <rPh sb="0" eb="3">
      <t>ミナミアイヅ</t>
    </rPh>
    <rPh sb="3" eb="5">
      <t>チョウチョウ</t>
    </rPh>
    <phoneticPr fontId="2"/>
  </si>
  <si>
    <t>所有者</t>
    <rPh sb="0" eb="3">
      <t>ショユウシャ</t>
    </rPh>
    <phoneticPr fontId="2"/>
  </si>
  <si>
    <t>１</t>
    <phoneticPr fontId="2"/>
  </si>
  <si>
    <t>２</t>
    <phoneticPr fontId="2"/>
  </si>
  <si>
    <t>工具､器具
及び備品</t>
    <rPh sb="0" eb="2">
      <t>コウグ</t>
    </rPh>
    <rPh sb="3" eb="5">
      <t>キグ</t>
    </rPh>
    <rPh sb="6" eb="7">
      <t>オヨ</t>
    </rPh>
    <rPh sb="8" eb="10">
      <t>ビヒン</t>
    </rPh>
    <phoneticPr fontId="2"/>
  </si>
  <si>
    <t>構 築 物</t>
    <rPh sb="0" eb="1">
      <t>カマエ</t>
    </rPh>
    <rPh sb="2" eb="3">
      <t>チク</t>
    </rPh>
    <rPh sb="4" eb="5">
      <t>モノ</t>
    </rPh>
    <phoneticPr fontId="2"/>
  </si>
  <si>
    <t>船　　舶</t>
    <rPh sb="0" eb="1">
      <t>フネ</t>
    </rPh>
    <rPh sb="3" eb="4">
      <t>ハク</t>
    </rPh>
    <phoneticPr fontId="2"/>
  </si>
  <si>
    <t>航 空 機</t>
    <rPh sb="0" eb="1">
      <t>ワタル</t>
    </rPh>
    <rPh sb="2" eb="3">
      <t>ソラ</t>
    </rPh>
    <rPh sb="4" eb="5">
      <t>キ</t>
    </rPh>
    <phoneticPr fontId="2"/>
  </si>
  <si>
    <t>合　　計</t>
    <rPh sb="0" eb="1">
      <t>ア</t>
    </rPh>
    <rPh sb="3" eb="4">
      <t>ケイ</t>
    </rPh>
    <phoneticPr fontId="2"/>
  </si>
  <si>
    <t>殿</t>
    <rPh sb="0" eb="1">
      <t>との</t>
    </rPh>
    <phoneticPr fontId="2" type="Hiragana" alignment="distributed"/>
  </si>
  <si>
    <t>(資本金等の額)</t>
    <rPh sb="1" eb="4">
      <t>しほんきん</t>
    </rPh>
    <rPh sb="4" eb="5">
      <t>とう</t>
    </rPh>
    <rPh sb="6" eb="7">
      <t>がく</t>
    </rPh>
    <phoneticPr fontId="2" type="Hiragana" alignment="distributed"/>
  </si>
  <si>
    <t>短縮耐用年数の承認</t>
    <rPh sb="0" eb="2">
      <t>たんしゅく</t>
    </rPh>
    <rPh sb="2" eb="4">
      <t>たいよう</t>
    </rPh>
    <rPh sb="4" eb="6">
      <t>ねんすう</t>
    </rPh>
    <rPh sb="7" eb="9">
      <t>しょうにん</t>
    </rPh>
    <phoneticPr fontId="2" type="Hiragana" alignment="distributed"/>
  </si>
  <si>
    <t>増加償却の届出</t>
    <rPh sb="0" eb="2">
      <t>ぞうか</t>
    </rPh>
    <rPh sb="2" eb="4">
      <t>しょうきゃく</t>
    </rPh>
    <rPh sb="5" eb="7">
      <t>とどけで</t>
    </rPh>
    <phoneticPr fontId="2" type="Hiragana" alignment="distributed"/>
  </si>
  <si>
    <t>非課税該当資産</t>
    <rPh sb="0" eb="3">
      <t>ひかぜい</t>
    </rPh>
    <rPh sb="3" eb="5">
      <t>がいとう</t>
    </rPh>
    <rPh sb="5" eb="7">
      <t>しさん</t>
    </rPh>
    <phoneticPr fontId="2" type="Hiragana" alignment="distributed"/>
  </si>
  <si>
    <t>課税標準の特例</t>
    <rPh sb="0" eb="2">
      <t>かぜい</t>
    </rPh>
    <rPh sb="2" eb="4">
      <t>ひょうじゅん</t>
    </rPh>
    <rPh sb="5" eb="7">
      <t>とくれい</t>
    </rPh>
    <phoneticPr fontId="2" type="Hiragana" alignment="distributed"/>
  </si>
  <si>
    <t>特別償却又は圧縮記帳</t>
    <rPh sb="0" eb="2">
      <t>とくべつ</t>
    </rPh>
    <rPh sb="2" eb="4">
      <t>しょうきゃく</t>
    </rPh>
    <rPh sb="4" eb="5">
      <t>また</t>
    </rPh>
    <rPh sb="6" eb="8">
      <t>あっしゅく</t>
    </rPh>
    <rPh sb="8" eb="10">
      <t>きちょう</t>
    </rPh>
    <phoneticPr fontId="2" type="Hiragana" alignment="distributed"/>
  </si>
  <si>
    <t>税務会計上の償却方法</t>
    <rPh sb="0" eb="2">
      <t>ぜいむ</t>
    </rPh>
    <rPh sb="2" eb="5">
      <t>かいけいじょう</t>
    </rPh>
    <rPh sb="6" eb="8">
      <t>しょうきゃく</t>
    </rPh>
    <rPh sb="8" eb="10">
      <t>ほうほう</t>
    </rPh>
    <phoneticPr fontId="2" type="Hiragana" alignment="distributed"/>
  </si>
  <si>
    <t>青色申告</t>
    <rPh sb="0" eb="2">
      <t>あおいろ</t>
    </rPh>
    <rPh sb="2" eb="4">
      <t>しんこく</t>
    </rPh>
    <phoneticPr fontId="2" type="Hiragana" alignment="distributed"/>
  </si>
  <si>
    <t>事業種目</t>
    <phoneticPr fontId="2" type="Hiragana" alignment="distributed"/>
  </si>
  <si>
    <t>年</t>
    <rPh sb="0" eb="1">
      <t>ねん</t>
    </rPh>
    <phoneticPr fontId="2" type="Hiragana" alignment="distributed"/>
  </si>
  <si>
    <t>月</t>
    <rPh sb="0" eb="1">
      <t>つき</t>
    </rPh>
    <phoneticPr fontId="2" type="Hiragana" alignment="distributed"/>
  </si>
  <si>
    <t>取得価格</t>
    <rPh sb="0" eb="2">
      <t>しゅとく</t>
    </rPh>
    <rPh sb="2" eb="4">
      <t>かかく</t>
    </rPh>
    <phoneticPr fontId="2" type="Hiragana" alignment="distributed"/>
  </si>
  <si>
    <t>評　　価　　額</t>
    <rPh sb="0" eb="1">
      <t>ひょう</t>
    </rPh>
    <rPh sb="3" eb="4">
      <t>あたい</t>
    </rPh>
    <rPh sb="6" eb="7">
      <t>がく</t>
    </rPh>
    <phoneticPr fontId="2" type="Hiragana" alignment="distributed"/>
  </si>
  <si>
    <t>決　定　価　格</t>
    <rPh sb="0" eb="1">
      <t>けっ</t>
    </rPh>
    <rPh sb="2" eb="3">
      <t>さだむ</t>
    </rPh>
    <rPh sb="4" eb="5">
      <t>あたい</t>
    </rPh>
    <rPh sb="6" eb="7">
      <t>かく</t>
    </rPh>
    <phoneticPr fontId="2" type="Hiragana" alignment="distributed"/>
  </si>
  <si>
    <t>課 税 標 準 額</t>
    <rPh sb="0" eb="1">
      <t>か</t>
    </rPh>
    <rPh sb="2" eb="3">
      <t>ぜい</t>
    </rPh>
    <rPh sb="4" eb="5">
      <t>しるべ</t>
    </rPh>
    <rPh sb="6" eb="7">
      <t>じゅん</t>
    </rPh>
    <rPh sb="8" eb="9">
      <t>がく</t>
    </rPh>
    <phoneticPr fontId="2" type="Hiragana" alignment="distributed"/>
  </si>
  <si>
    <t>前年中に取得したもの　(ハ)</t>
    <rPh sb="0" eb="2">
      <t>ゼンネン</t>
    </rPh>
    <rPh sb="2" eb="3">
      <t>チュウ</t>
    </rPh>
    <rPh sb="4" eb="6">
      <t>シュトク</t>
    </rPh>
    <phoneticPr fontId="2"/>
  </si>
  <si>
    <t>前年中に減少したもの　(ロ)</t>
    <rPh sb="0" eb="2">
      <t>ゼンネン</t>
    </rPh>
    <rPh sb="2" eb="3">
      <t>チュウ</t>
    </rPh>
    <rPh sb="4" eb="6">
      <t>ゲンショウ</t>
    </rPh>
    <phoneticPr fontId="2"/>
  </si>
  <si>
    <t>前年前に取得したもの　(イ)</t>
    <rPh sb="0" eb="2">
      <t>ゼンネン</t>
    </rPh>
    <rPh sb="2" eb="3">
      <t>マエ</t>
    </rPh>
    <rPh sb="4" eb="6">
      <t>シュトク</t>
    </rPh>
    <phoneticPr fontId="2"/>
  </si>
  <si>
    <t>計((イ)－(ロ)＋(ハ))　(ニ)</t>
    <rPh sb="0" eb="1">
      <t>ケイ</t>
    </rPh>
    <phoneticPr fontId="2"/>
  </si>
  <si>
    <t>市(区)町村内
における事業所
等資産の所在地</t>
    <rPh sb="0" eb="1">
      <t>し</t>
    </rPh>
    <rPh sb="2" eb="3">
      <t>く</t>
    </rPh>
    <rPh sb="4" eb="7">
      <t>ちょうそんない</t>
    </rPh>
    <rPh sb="13" eb="16">
      <t>じぎょうしょ</t>
    </rPh>
    <rPh sb="18" eb="19">
      <t>など</t>
    </rPh>
    <rPh sb="19" eb="21">
      <t>しさん</t>
    </rPh>
    <rPh sb="22" eb="25">
      <t>しょざいち</t>
    </rPh>
    <phoneticPr fontId="2" type="Hiragana" alignment="distributed"/>
  </si>
  <si>
    <t>①</t>
    <phoneticPr fontId="2" type="Hiragana" alignment="distributed"/>
  </si>
  <si>
    <t>②</t>
    <phoneticPr fontId="2" type="Hiragana" alignment="distributed"/>
  </si>
  <si>
    <t>③</t>
    <phoneticPr fontId="2" type="Hiragana" alignment="distributed"/>
  </si>
  <si>
    <t>貸主の名称等</t>
    <rPh sb="0" eb="2">
      <t>かしぬし</t>
    </rPh>
    <rPh sb="3" eb="5">
      <t>めいしょう</t>
    </rPh>
    <rPh sb="5" eb="6">
      <t>など</t>
    </rPh>
    <phoneticPr fontId="2" type="Hiragana" alignment="distributed"/>
  </si>
  <si>
    <t>備考(添付書類等)</t>
    <rPh sb="0" eb="2">
      <t>びこう</t>
    </rPh>
    <rPh sb="3" eb="5">
      <t>てんぷ</t>
    </rPh>
    <rPh sb="5" eb="7">
      <t>しょるい</t>
    </rPh>
    <rPh sb="7" eb="8">
      <t>とう</t>
    </rPh>
    <phoneticPr fontId="2" type="Hiragana" alignment="distributed"/>
  </si>
  <si>
    <t>事業所用家屋の所有区分</t>
    <rPh sb="0" eb="3">
      <t>じぎょうしょ</t>
    </rPh>
    <rPh sb="3" eb="4">
      <t>よう</t>
    </rPh>
    <rPh sb="4" eb="6">
      <t>かおく</t>
    </rPh>
    <rPh sb="7" eb="9">
      <t>しょゆう</t>
    </rPh>
    <rPh sb="9" eb="11">
      <t>くぶん</t>
    </rPh>
    <phoneticPr fontId="2" type="Hiragana" alignment="distributed"/>
  </si>
  <si>
    <t>借用資産</t>
    <rPh sb="0" eb="2">
      <t>しゃくよう</t>
    </rPh>
    <rPh sb="2" eb="4">
      <t>しさん</t>
    </rPh>
    <phoneticPr fontId="2" type="Hiragana" alignment="distributed"/>
  </si>
  <si>
    <t>(屋号</t>
    <phoneticPr fontId="2" type="Hiragana" alignment="distributed"/>
  </si>
  <si>
    <t>)</t>
    <phoneticPr fontId="2" type="Hiragana" alignment="distributed"/>
  </si>
  <si>
    <t>(電話</t>
    <rPh sb="1" eb="3">
      <t>でんわ</t>
    </rPh>
    <phoneticPr fontId="2" type="Hiragana" alignment="distributed"/>
  </si>
  <si>
    <t>）</t>
    <phoneticPr fontId="2" type="Hiragana" alignment="distributed"/>
  </si>
  <si>
    <t>※所　有　者　コ　ー　ド</t>
    <rPh sb="1" eb="2">
      <t>しょ</t>
    </rPh>
    <rPh sb="3" eb="4">
      <t>ゆう</t>
    </rPh>
    <rPh sb="5" eb="6">
      <t>しゃ</t>
    </rPh>
    <phoneticPr fontId="2" type="Hiragana" alignment="distributed"/>
  </si>
  <si>
    <t>年度</t>
    <rPh sb="0" eb="2">
      <t>ねんど</t>
    </rPh>
    <phoneticPr fontId="2" type="Hiragana" alignment="distributed"/>
  </si>
  <si>
    <t>償却資産申告書(償却資産課税台帳)</t>
    <rPh sb="0" eb="2">
      <t>しょうきゃく</t>
    </rPh>
    <rPh sb="2" eb="4">
      <t>しさん</t>
    </rPh>
    <rPh sb="4" eb="7">
      <t>しんこくしょ</t>
    </rPh>
    <rPh sb="8" eb="10">
      <t>しょうきゃく</t>
    </rPh>
    <rPh sb="10" eb="12">
      <t>しさん</t>
    </rPh>
    <rPh sb="12" eb="14">
      <t>かぜい</t>
    </rPh>
    <rPh sb="14" eb="16">
      <t>だいちょう</t>
    </rPh>
    <phoneticPr fontId="2" type="Hiragana" alignment="distributed"/>
  </si>
  <si>
    <t>(</t>
    <phoneticPr fontId="2" type="Hiragana" alignment="distributed"/>
  </si>
  <si>
    <t>氏名</t>
    <rPh sb="0" eb="2">
      <t>(ふりがな)</t>
    </rPh>
    <phoneticPr fontId="34" type="Hiragana" alignment="distributed"/>
  </si>
  <si>
    <t>住所</t>
    <rPh sb="0" eb="2">
      <t>（ふりがな）</t>
    </rPh>
    <phoneticPr fontId="34" type="Hiragana" alignment="distributed"/>
  </si>
  <si>
    <t>抹消コード
(資産コード)</t>
    <rPh sb="0" eb="2">
      <t>マッショウ</t>
    </rPh>
    <rPh sb="7" eb="9">
      <t>シサン</t>
    </rPh>
    <phoneticPr fontId="2"/>
  </si>
  <si>
    <t>（ハ）</t>
    <phoneticPr fontId="2"/>
  </si>
  <si>
    <t>※</t>
    <phoneticPr fontId="2"/>
  </si>
  <si>
    <t>課税標準額</t>
    <rPh sb="0" eb="2">
      <t>カゼイ</t>
    </rPh>
    <rPh sb="2" eb="5">
      <t>ヒョウジュンガク</t>
    </rPh>
    <phoneticPr fontId="2"/>
  </si>
  <si>
    <t>第二十六号様式(提出用)</t>
    <rPh sb="0" eb="1">
      <t>だい</t>
    </rPh>
    <rPh sb="1" eb="4">
      <t>26</t>
    </rPh>
    <rPh sb="4" eb="5">
      <t>ごう</t>
    </rPh>
    <rPh sb="5" eb="7">
      <t>ようしき</t>
    </rPh>
    <rPh sb="8" eb="10">
      <t>ていしゅつ</t>
    </rPh>
    <rPh sb="10" eb="11">
      <t>よう</t>
    </rPh>
    <phoneticPr fontId="34" type="Hiragana" alignment="distributed"/>
  </si>
  <si>
    <t>※ 課税標準
　 の 特 例</t>
    <rPh sb="2" eb="4">
      <t>カゼイ</t>
    </rPh>
    <rPh sb="4" eb="6">
      <t>ヒョウジュン</t>
    </rPh>
    <rPh sb="11" eb="12">
      <t>トク</t>
    </rPh>
    <rPh sb="13" eb="14">
      <t>レイ</t>
    </rPh>
    <phoneticPr fontId="2"/>
  </si>
  <si>
    <t>※</t>
    <phoneticPr fontId="2"/>
  </si>
  <si>
    <t>02</t>
    <phoneticPr fontId="2"/>
  </si>
  <si>
    <t>03</t>
    <phoneticPr fontId="2"/>
  </si>
  <si>
    <t>04</t>
    <phoneticPr fontId="2"/>
  </si>
  <si>
    <t>05</t>
    <phoneticPr fontId="2"/>
  </si>
  <si>
    <t>06</t>
    <phoneticPr fontId="2"/>
  </si>
  <si>
    <t>07</t>
    <phoneticPr fontId="2"/>
  </si>
  <si>
    <t>08</t>
    <phoneticPr fontId="2"/>
  </si>
  <si>
    <t>09</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</si>
  <si>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</si>
  <si>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</si>
  <si>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</si>
  <si>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</si>
  <si>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</si>
  <si>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</si>
  <si>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</si>
  <si>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</si>
  <si>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</si>
  <si>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</si>
  <si>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</si>
  <si>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平成</t>
  </si>
  <si>
    <t>自己所有・借家</t>
    <rPh sb="5" eb="7">
      <t>しゃくや</t>
    </rPh>
    <phoneticPr fontId="34" type="Hiragana" alignment="distributed"/>
  </si>
  <si>
    <t>種類別明細書（全資産用）</t>
    <rPh sb="0" eb="2">
      <t>シュルイ</t>
    </rPh>
    <rPh sb="2" eb="3">
      <t>ベツ</t>
    </rPh>
    <rPh sb="3" eb="5">
      <t>メイサイ</t>
    </rPh>
    <rPh sb="5" eb="6">
      <t>ショ</t>
    </rPh>
    <rPh sb="7" eb="8">
      <t>ゼン</t>
    </rPh>
    <rPh sb="8" eb="10">
      <t>シサン</t>
    </rPh>
    <rPh sb="10" eb="11">
      <t>ヨウ</t>
    </rPh>
    <phoneticPr fontId="2"/>
  </si>
  <si>
    <t>減価 率</t>
  </si>
  <si>
    <t>減 価 残 存 率</t>
  </si>
  <si>
    <r>
      <t>前年中</t>
    </r>
    <r>
      <rPr>
        <sz val="9.9"/>
        <color rgb="FF000000"/>
        <rFont val="Arial"/>
        <family val="2"/>
      </rPr>
      <t>取得分</t>
    </r>
  </si>
  <si>
    <r>
      <t>前年前</t>
    </r>
    <r>
      <rPr>
        <sz val="9.9"/>
        <color rgb="FF000000"/>
        <rFont val="Arial"/>
        <family val="2"/>
      </rPr>
      <t>取得分</t>
    </r>
  </si>
  <si>
    <t>（1-ｒ/2）</t>
  </si>
  <si>
    <t>（1-ｒ）</t>
  </si>
  <si>
    <t>－</t>
  </si>
  <si>
    <t>耐用
年数</t>
    <phoneticPr fontId="2"/>
  </si>
  <si>
    <t>（ｒ）</t>
    <phoneticPr fontId="2"/>
  </si>
  <si>
    <t>経過年数</t>
    <rPh sb="0" eb="2">
      <t>ケイカ</t>
    </rPh>
    <rPh sb="2" eb="4">
      <t>ネンスウ</t>
    </rPh>
    <phoneticPr fontId="2"/>
  </si>
  <si>
    <t>基準年</t>
    <rPh sb="0" eb="2">
      <t>キジュン</t>
    </rPh>
    <rPh sb="2" eb="3">
      <t>ネン</t>
    </rPh>
    <phoneticPr fontId="2"/>
  </si>
  <si>
    <t>残存率1</t>
    <rPh sb="0" eb="3">
      <t>ザンゾンリツ</t>
    </rPh>
    <phoneticPr fontId="2"/>
  </si>
  <si>
    <t>残存率2</t>
    <rPh sb="0" eb="3">
      <t>ザンゾンリツ</t>
    </rPh>
    <phoneticPr fontId="2"/>
  </si>
  <si>
    <t>)</t>
  </si>
  <si>
    <t>)</t>
    <phoneticPr fontId="34" type="Hiragana" alignment="distributed"/>
  </si>
  <si>
    <t>第二十六号様式(控用)</t>
    <rPh sb="0" eb="1">
      <t>だい</t>
    </rPh>
    <rPh sb="1" eb="4">
      <t>26</t>
    </rPh>
    <rPh sb="4" eb="5">
      <t>ごう</t>
    </rPh>
    <rPh sb="5" eb="7">
      <t>ようしき</t>
    </rPh>
    <rPh sb="8" eb="9">
      <t>ひか</t>
    </rPh>
    <rPh sb="9" eb="10">
      <t>よう</t>
    </rPh>
    <phoneticPr fontId="34" type="Hiragana" alignment="distributed"/>
  </si>
  <si>
    <t>機械及び
装　　置</t>
    <rPh sb="0" eb="2">
      <t>キカイ</t>
    </rPh>
    <rPh sb="2" eb="3">
      <t>オヨ</t>
    </rPh>
    <rPh sb="5" eb="6">
      <t>ソウ</t>
    </rPh>
    <rPh sb="8" eb="9">
      <t>チ</t>
    </rPh>
    <phoneticPr fontId="2"/>
  </si>
  <si>
    <t>車両及び
運 搬 具</t>
    <rPh sb="0" eb="2">
      <t>シャリョウ</t>
    </rPh>
    <rPh sb="2" eb="3">
      <t>オヨ</t>
    </rPh>
    <rPh sb="5" eb="6">
      <t>ウン</t>
    </rPh>
    <rPh sb="7" eb="8">
      <t>ハン</t>
    </rPh>
    <rPh sb="9" eb="10">
      <t>グ</t>
    </rPh>
    <phoneticPr fontId="2"/>
  </si>
  <si>
    <t>(</t>
    <phoneticPr fontId="2" type="Hiragana" alignment="distributed"/>
  </si>
  <si>
    <t>)</t>
    <phoneticPr fontId="2" type="Hiragana" alignment="distributed"/>
  </si>
  <si>
    <t>01</t>
    <phoneticPr fontId="2"/>
  </si>
  <si>
    <t>01</t>
    <phoneticPr fontId="2"/>
  </si>
  <si>
    <t>02</t>
    <phoneticPr fontId="2"/>
  </si>
  <si>
    <t>03</t>
    <phoneticPr fontId="2"/>
  </si>
  <si>
    <t>04</t>
    <phoneticPr fontId="2"/>
  </si>
  <si>
    <t>05</t>
    <phoneticPr fontId="2"/>
  </si>
  <si>
    <t>06</t>
    <phoneticPr fontId="2"/>
  </si>
  <si>
    <t>07</t>
    <phoneticPr fontId="2"/>
  </si>
  <si>
    <t>08</t>
    <phoneticPr fontId="2"/>
  </si>
  <si>
    <t>09</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</si>
  <si>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</si>
  <si>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</si>
  <si>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</si>
  <si>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</si>
  <si>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</si>
  <si>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</si>
  <si>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</si>
  <si>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</si>
  <si>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</si>
  <si>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</si>
  <si>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</si>
  <si>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02</t>
    <phoneticPr fontId="2"/>
  </si>
  <si>
    <t>03</t>
    <phoneticPr fontId="2"/>
  </si>
  <si>
    <t>04</t>
    <phoneticPr fontId="2"/>
  </si>
  <si>
    <t>05</t>
    <phoneticPr fontId="2"/>
  </si>
  <si>
    <t>06</t>
    <phoneticPr fontId="2"/>
  </si>
  <si>
    <t>07</t>
    <phoneticPr fontId="2"/>
  </si>
  <si>
    <t>08</t>
    <phoneticPr fontId="2"/>
  </si>
  <si>
    <t>09</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</si>
  <si>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</si>
  <si>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</si>
  <si>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</si>
  <si>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</si>
  <si>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</si>
  <si>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</si>
  <si>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</si>
  <si>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</si>
  <si>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</si>
  <si>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</si>
  <si>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</si>
  <si>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　</t>
    <phoneticPr fontId="2" type="Hiragana" alignment="distributed"/>
  </si>
  <si>
    <t>注意</t>
    <rPh sb="0" eb="2">
      <t>チュウイ</t>
    </rPh>
    <phoneticPr fontId="2"/>
  </si>
  <si>
    <t>(2)　法定耐用年数の一部を経過した資産</t>
  </si>
  <si>
    <t>　その法定耐用年数から経過した年数を差し引いた年数に経過年数の20％に相当する年数を加えた年数</t>
  </si>
  <si>
    <t>（注）　中古資産の耐用年数の算定は、その中古資産を事業の用に供した事業年度においてすることができるものですから、その事業年度において耐用年数の算定をしなかったときは、その後の事業年度において耐用年数の算定をすることはできません。</t>
  </si>
  <si>
    <t>　法定耐用年数が30年で、経過年数が10年の中古資産の簡便法による見積耐用年数</t>
  </si>
  <si>
    <t>（計算)</t>
  </si>
  <si>
    <t>（1）　法定耐用年数から経過した年数を差し引いた年数</t>
  </si>
  <si>
    <t>　30年－10年＝20年</t>
  </si>
  <si>
    <t>（2）　経過年数10年の20％に相当する年数</t>
  </si>
  <si>
    <t>（3）　耐用年数</t>
  </si>
  <si>
    <t>　20年＋2年＝22年</t>
  </si>
  <si>
    <t>(1)　法定耐用年数の全部を経過した資産</t>
    <phoneticPr fontId="2"/>
  </si>
  <si>
    <t>　その法定耐用年数の20％に相当する年数</t>
    <phoneticPr fontId="2"/>
  </si>
  <si>
    <t>計算例　１</t>
    <phoneticPr fontId="2"/>
  </si>
  <si>
    <t>計算例　2</t>
    <rPh sb="0" eb="3">
      <t>ケイサンレイ</t>
    </rPh>
    <phoneticPr fontId="2"/>
  </si>
  <si>
    <r>
      <t>　なお、これらの計算により算出した年数に１年未満の端数があるときは、その端数を切り捨て、</t>
    </r>
    <r>
      <rPr>
        <b/>
        <sz val="11"/>
        <rFont val="ＭＳ ゴシック"/>
        <family val="3"/>
        <charset val="128"/>
      </rPr>
      <t>その年数が２年に満たない場合には２年</t>
    </r>
    <r>
      <rPr>
        <sz val="11"/>
        <rFont val="ＭＳ 明朝"/>
        <family val="1"/>
        <charset val="128"/>
      </rPr>
      <t>とします。</t>
    </r>
    <phoneticPr fontId="2"/>
  </si>
  <si>
    <t>　10年×20％＝２年</t>
    <phoneticPr fontId="2"/>
  </si>
  <si>
    <t>　　法定耐用年数が５年で、経過年数が４年の中古資産の簡便法による見積耐用年数</t>
    <rPh sb="2" eb="4">
      <t>ホウテイ</t>
    </rPh>
    <rPh sb="4" eb="6">
      <t>タイヨウ</t>
    </rPh>
    <rPh sb="6" eb="8">
      <t>ネンスウ</t>
    </rPh>
    <rPh sb="10" eb="11">
      <t>ネン</t>
    </rPh>
    <rPh sb="13" eb="15">
      <t>ケイカ</t>
    </rPh>
    <rPh sb="15" eb="17">
      <t>ネンスウ</t>
    </rPh>
    <rPh sb="19" eb="20">
      <t>ネン</t>
    </rPh>
    <rPh sb="21" eb="23">
      <t>チュウコ</t>
    </rPh>
    <rPh sb="23" eb="25">
      <t>シサン</t>
    </rPh>
    <rPh sb="26" eb="29">
      <t>カンベンホウ</t>
    </rPh>
    <rPh sb="32" eb="34">
      <t>ミツモリ</t>
    </rPh>
    <rPh sb="34" eb="36">
      <t>タイヨウ</t>
    </rPh>
    <rPh sb="36" eb="38">
      <t>ネンスウ</t>
    </rPh>
    <phoneticPr fontId="2"/>
  </si>
  <si>
    <t>　５年－４年＝１年</t>
    <phoneticPr fontId="2"/>
  </si>
  <si>
    <t>（2）　経過年数５年の20％に相当する年数</t>
    <phoneticPr fontId="2"/>
  </si>
  <si>
    <t>　４年×20％＝0.8年≒０年</t>
    <rPh sb="14" eb="15">
      <t>ネン</t>
    </rPh>
    <phoneticPr fontId="2"/>
  </si>
  <si>
    <t>　１年＋０年＝１年</t>
    <phoneticPr fontId="2"/>
  </si>
  <si>
    <t>　耐用年数＜中古資産の最低耐用年数のため、耐用年数は２年となります</t>
    <rPh sb="1" eb="3">
      <t>タイヨウ</t>
    </rPh>
    <rPh sb="3" eb="5">
      <t>ネンスウ</t>
    </rPh>
    <rPh sb="6" eb="8">
      <t>チュウコ</t>
    </rPh>
    <rPh sb="8" eb="10">
      <t>シサン</t>
    </rPh>
    <rPh sb="11" eb="13">
      <t>サイテイ</t>
    </rPh>
    <rPh sb="13" eb="15">
      <t>タイヨウ</t>
    </rPh>
    <rPh sb="15" eb="17">
      <t>ネンスウ</t>
    </rPh>
    <rPh sb="21" eb="23">
      <t>タイヨウ</t>
    </rPh>
    <rPh sb="23" eb="25">
      <t>ネンスウ</t>
    </rPh>
    <rPh sb="27" eb="28">
      <t>ネン</t>
    </rPh>
    <phoneticPr fontId="2"/>
  </si>
  <si>
    <t>中古品の取得した場合は、新品時の耐用年数から経過年数を引いた残りの年数が耐用年数となります。</t>
    <rPh sb="0" eb="3">
      <t>チュウコヒン</t>
    </rPh>
    <rPh sb="4" eb="6">
      <t>シュトク</t>
    </rPh>
    <rPh sb="8" eb="10">
      <t>バアイ</t>
    </rPh>
    <rPh sb="12" eb="14">
      <t>シンピン</t>
    </rPh>
    <rPh sb="14" eb="15">
      <t>ジ</t>
    </rPh>
    <rPh sb="16" eb="18">
      <t>タイヨウ</t>
    </rPh>
    <rPh sb="18" eb="20">
      <t>ネンスウ</t>
    </rPh>
    <rPh sb="22" eb="24">
      <t>ケイカ</t>
    </rPh>
    <rPh sb="24" eb="26">
      <t>ネンスウ</t>
    </rPh>
    <rPh sb="27" eb="28">
      <t>ヒ</t>
    </rPh>
    <rPh sb="30" eb="31">
      <t>ノコ</t>
    </rPh>
    <rPh sb="33" eb="35">
      <t>ネンスウ</t>
    </rPh>
    <rPh sb="36" eb="38">
      <t>タイヨウ</t>
    </rPh>
    <rPh sb="38" eb="40">
      <t>ネンスウ</t>
    </rPh>
    <phoneticPr fontId="2"/>
  </si>
  <si>
    <t>無</t>
  </si>
  <si>
    <t>定額法</t>
  </si>
  <si>
    <t>1.構築物</t>
    <rPh sb="2" eb="5">
      <t>こうちくぶつ</t>
    </rPh>
    <phoneticPr fontId="2" type="Hiragana" alignment="distributed"/>
  </si>
  <si>
    <t>2.機械及び装置</t>
    <rPh sb="2" eb="4">
      <t>きかい</t>
    </rPh>
    <rPh sb="4" eb="5">
      <t>およ</t>
    </rPh>
    <rPh sb="6" eb="8">
      <t>そうち</t>
    </rPh>
    <phoneticPr fontId="2" type="Hiragana" alignment="distributed"/>
  </si>
  <si>
    <t>3.船舶</t>
    <rPh sb="2" eb="4">
      <t>せんぱく</t>
    </rPh>
    <phoneticPr fontId="2" type="Hiragana" alignment="distributed"/>
  </si>
  <si>
    <t>4.航空機</t>
    <rPh sb="2" eb="5">
      <t>こうくうき</t>
    </rPh>
    <phoneticPr fontId="2" type="Hiragana" alignment="distributed"/>
  </si>
  <si>
    <t>5.車両及び運搬具</t>
    <rPh sb="2" eb="4">
      <t>しゃりょう</t>
    </rPh>
    <rPh sb="4" eb="5">
      <t>およ</t>
    </rPh>
    <rPh sb="6" eb="8">
      <t>うんぱん</t>
    </rPh>
    <rPh sb="8" eb="9">
      <t>ぐ</t>
    </rPh>
    <phoneticPr fontId="2" type="Hiragana" alignment="distributed"/>
  </si>
  <si>
    <t>6.工具、器具及び備品</t>
    <rPh sb="2" eb="4">
      <t>こうぐ</t>
    </rPh>
    <rPh sb="5" eb="7">
      <t>きぐ</t>
    </rPh>
    <rPh sb="7" eb="8">
      <t>およ</t>
    </rPh>
    <rPh sb="9" eb="11">
      <t>びひん</t>
    </rPh>
    <phoneticPr fontId="2" type="Hiragana" alignment="distributed"/>
  </si>
  <si>
    <t>前年前</t>
    <rPh sb="0" eb="2">
      <t>ぜんねん</t>
    </rPh>
    <rPh sb="2" eb="3">
      <t>ぜん</t>
    </rPh>
    <phoneticPr fontId="2" type="Hiragana" alignment="distributed"/>
  </si>
  <si>
    <t>前年減少</t>
    <rPh sb="0" eb="2">
      <t>ぜんねん</t>
    </rPh>
    <rPh sb="2" eb="4">
      <t>げんしょう</t>
    </rPh>
    <phoneticPr fontId="2" type="Hiragana" alignment="distributed"/>
  </si>
  <si>
    <t>前年増加</t>
    <rPh sb="0" eb="2">
      <t>ぜんねん</t>
    </rPh>
    <rPh sb="2" eb="4">
      <t>ぞうか</t>
    </rPh>
    <phoneticPr fontId="2" type="Hiragana" alignment="distributed"/>
  </si>
  <si>
    <t>決定価格</t>
    <rPh sb="0" eb="2">
      <t>けってい</t>
    </rPh>
    <rPh sb="2" eb="4">
      <t>かかく</t>
    </rPh>
    <phoneticPr fontId="2" type="Hiragana" alignment="distributed"/>
  </si>
  <si>
    <t>課税標準額</t>
    <rPh sb="0" eb="2">
      <t>かぜい</t>
    </rPh>
    <rPh sb="2" eb="4">
      <t>ひょうじゅん</t>
    </rPh>
    <rPh sb="4" eb="5">
      <t>がく</t>
    </rPh>
    <phoneticPr fontId="2" type="Hiragana" alignment="distributed"/>
  </si>
  <si>
    <t>評価額</t>
    <rPh sb="0" eb="3">
      <t>ひょうかがく</t>
    </rPh>
    <phoneticPr fontId="2" type="Hiragana" alignment="distributed"/>
  </si>
  <si>
    <t>個人番号又は法人番号</t>
    <rPh sb="0" eb="2">
      <t>こじん</t>
    </rPh>
    <rPh sb="2" eb="4">
      <t>ばんごう</t>
    </rPh>
    <rPh sb="4" eb="5">
      <t>また</t>
    </rPh>
    <rPh sb="6" eb="8">
      <t>ほうじん</t>
    </rPh>
    <rPh sb="8" eb="10">
      <t>ばんごう</t>
    </rPh>
    <phoneticPr fontId="2" type="Hiragana" alignment="distributed"/>
  </si>
  <si>
    <t>百万円</t>
    <rPh sb="0" eb="3">
      <t>ひゃくまんえん</t>
    </rPh>
    <phoneticPr fontId="2" type="Hiragana" alignment="distributed"/>
  </si>
  <si>
    <t>）</t>
    <phoneticPr fontId="2" type="Hiragana" alignment="distributed"/>
  </si>
  <si>
    <t>（</t>
    <phoneticPr fontId="2" type="Hiragana" alignment="distributed"/>
  </si>
  <si>
    <t>(</t>
    <phoneticPr fontId="34" type="Hiragana" alignment="distributed"/>
  </si>
  <si>
    <t>電話</t>
  </si>
  <si>
    <t>税理士等の
氏名</t>
    <rPh sb="0" eb="3">
      <t>ぜいりし</t>
    </rPh>
    <rPh sb="3" eb="4">
      <t>とう</t>
    </rPh>
    <rPh sb="6" eb="7">
      <t>し</t>
    </rPh>
    <rPh sb="7" eb="8">
      <t>めい</t>
    </rPh>
    <phoneticPr fontId="2" type="Hiragana" alignment="distributed"/>
  </si>
  <si>
    <t>この申告に
応答する者の
係及び氏名</t>
    <phoneticPr fontId="2" type="Hiragana" alignment="distributed"/>
  </si>
  <si>
    <t>事業開始年月</t>
    <rPh sb="0" eb="1">
      <t>こと</t>
    </rPh>
    <rPh sb="1" eb="2">
      <t>ぎょう</t>
    </rPh>
    <rPh sb="2" eb="3">
      <t>かい</t>
    </rPh>
    <rPh sb="3" eb="4">
      <t>はじめ</t>
    </rPh>
    <rPh sb="4" eb="5">
      <t>ねん</t>
    </rPh>
    <rPh sb="5" eb="6">
      <t>つき</t>
    </rPh>
    <phoneticPr fontId="2" type="Hiragana" alignment="distributed"/>
  </si>
  <si>
    <t>〒</t>
    <phoneticPr fontId="2" type="Hiragana" alignment="distributed"/>
  </si>
  <si>
    <t>令和　　年　　月　　日</t>
    <rPh sb="0" eb="2">
      <t>レイワ</t>
    </rPh>
    <rPh sb="4" eb="5">
      <t>ネン</t>
    </rPh>
    <rPh sb="7" eb="8">
      <t>ツキ</t>
    </rPh>
    <rPh sb="10" eb="11">
      <t>ヒ</t>
    </rPh>
    <phoneticPr fontId="2"/>
  </si>
  <si>
    <t>令和</t>
    <phoneticPr fontId="2" type="Hiragana" alignment="distributed"/>
  </si>
  <si>
    <t>令和</t>
    <phoneticPr fontId="2" type="Hiragana" alignment="distributed"/>
  </si>
  <si>
    <t>令和</t>
    <rPh sb="0" eb="2">
      <t>レイワ</t>
    </rPh>
    <phoneticPr fontId="2"/>
  </si>
  <si>
    <t>令和</t>
    <phoneticPr fontId="2"/>
  </si>
  <si>
    <t>令和</t>
    <phoneticPr fontId="2"/>
  </si>
  <si>
    <t>令和</t>
    <phoneticPr fontId="2"/>
  </si>
  <si>
    <t>　</t>
    <phoneticPr fontId="34" type="Hiragana" alignment="distributed"/>
  </si>
  <si>
    <t>　</t>
    <phoneticPr fontId="34" type="Hiragana" alignment="distributed"/>
  </si>
  <si>
    <t>不要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</si>
</sst>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_ "/>
    <numFmt numFmtId="177" formatCode="[&lt;=999]000;[&lt;=9999]000\-00;000\-0000"/>
    <numFmt numFmtId="178" formatCode="0_);[Red]\(0\)"/>
  </numFmts>
  <fonts count="70"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明朝"/>
      <family val="1"/>
      <charset val="128"/>
    </font>
    <font>
      <sz val="12"/>
      <color indexed="10"/>
      <name val="ＭＳ Ｐ明朝"/>
      <family val="1"/>
      <charset val="128"/>
    </font>
    <font>
      <b/>
      <sz val="20"/>
      <color indexed="10"/>
      <name val="ＭＳ Ｐ明朝"/>
      <family val="1"/>
      <charset val="128"/>
    </font>
    <font>
      <sz val="9"/>
      <color indexed="10"/>
      <name val="ＭＳ Ｐ明朝"/>
      <family val="1"/>
      <charset val="128"/>
    </font>
    <font>
      <sz val="9"/>
      <color indexed="81"/>
      <name val="ＭＳ Ｐゴシック"/>
      <family val="3"/>
      <charset val="128"/>
    </font>
    <font>
      <sz val="8"/>
      <color indexed="10"/>
      <name val="ＭＳ 明朝"/>
      <family val="1"/>
      <charset val="128"/>
    </font>
    <font>
      <sz val="11"/>
      <name val="ＭＳ ゴシック"/>
      <family val="3"/>
      <charset val="128"/>
    </font>
    <font>
      <sz val="11"/>
      <color indexed="10"/>
      <name val="ＭＳ 明朝"/>
      <family val="1"/>
      <charset val="128"/>
    </font>
    <font>
      <sz val="9"/>
      <color indexed="10"/>
      <name val="ＭＳ 明朝"/>
      <family val="1"/>
      <charset val="128"/>
    </font>
    <font>
      <sz val="11"/>
      <name val="ＭＳ 明朝"/>
      <family val="1"/>
      <charset val="128"/>
    </font>
    <font>
      <sz val="11"/>
      <name val="ＭＳ Ｐ明朝"/>
      <family val="1"/>
      <charset val="128"/>
    </font>
    <font>
      <sz val="18"/>
      <name val="ＭＳ ゴシック"/>
      <family val="3"/>
      <charset val="128"/>
    </font>
    <font>
      <b/>
      <sz val="14"/>
      <name val="ＭＳ Ｐ明朝"/>
      <family val="1"/>
      <charset val="128"/>
    </font>
    <font>
      <sz val="10"/>
      <color indexed="10"/>
      <name val="ＭＳ ゴシック"/>
      <family val="3"/>
      <charset val="128"/>
    </font>
    <font>
      <b/>
      <sz val="18"/>
      <color indexed="10"/>
      <name val="ＭＳ ゴシック"/>
      <family val="3"/>
      <charset val="128"/>
    </font>
    <font>
      <sz val="14"/>
      <name val="ＭＳ ゴシック"/>
      <family val="3"/>
      <charset val="128"/>
    </font>
    <font>
      <sz val="8"/>
      <color rgb="FF00B050"/>
      <name val="ＭＳ 明朝"/>
      <family val="1"/>
      <charset val="128"/>
    </font>
    <font>
      <sz val="11"/>
      <color rgb="FF00B050"/>
      <name val="ＭＳ 明朝"/>
      <family val="1"/>
      <charset val="128"/>
    </font>
    <font>
      <sz val="9"/>
      <color rgb="FF00B050"/>
      <name val="ＭＳ 明朝"/>
      <family val="1"/>
      <charset val="128"/>
    </font>
    <font>
      <sz val="11"/>
      <color rgb="FF00B050"/>
      <name val="ＭＳ Ｐゴシック"/>
      <family val="3"/>
      <charset val="128"/>
    </font>
    <font>
      <b/>
      <sz val="18"/>
      <color rgb="FF00B050"/>
      <name val="ＭＳ ゴシック"/>
      <family val="3"/>
      <charset val="128"/>
    </font>
    <font>
      <sz val="16"/>
      <color rgb="FF00B050"/>
      <name val="ＭＳ 明朝"/>
      <family val="1"/>
      <charset val="128"/>
    </font>
    <font>
      <sz val="10"/>
      <color rgb="FF00B050"/>
      <name val="ＭＳ 明朝"/>
      <family val="1"/>
      <charset val="128"/>
    </font>
    <font>
      <sz val="14"/>
      <color rgb="FF00B050"/>
      <name val="ＭＳ 明朝"/>
      <family val="1"/>
      <charset val="128"/>
    </font>
    <font>
      <sz val="16"/>
      <name val="ＭＳ 明朝"/>
      <family val="1"/>
      <charset val="128"/>
    </font>
    <font>
      <sz val="6"/>
      <color rgb="FF00B050"/>
      <name val="ＭＳ 明朝"/>
      <family val="1"/>
      <charset val="128"/>
    </font>
    <font>
      <sz val="10"/>
      <name val="ＭＳ Ｐゴシック"/>
      <family val="3"/>
      <charset val="128"/>
    </font>
    <font>
      <sz val="10"/>
      <color rgb="FF00B050"/>
      <name val="ＭＳ Ｐゴシック"/>
      <family val="3"/>
      <charset val="128"/>
    </font>
    <font>
      <sz val="14"/>
      <name val="ＭＳ 明朝"/>
      <family val="1"/>
      <charset val="128"/>
    </font>
    <font>
      <sz val="12"/>
      <color rgb="FF00B050"/>
      <name val="ＭＳ 明朝"/>
      <family val="1"/>
      <charset val="128"/>
    </font>
    <font>
      <sz val="20"/>
      <color rgb="FF00B050"/>
      <name val="ＭＳ ゴシック"/>
      <family val="3"/>
      <charset val="128"/>
    </font>
    <font>
      <sz val="6"/>
      <color indexed="17"/>
      <name val="ＭＳ Ｐゴシック"/>
      <family val="3"/>
      <charset val="128"/>
    </font>
    <font>
      <sz val="16"/>
      <name val="ＭＳ Ｐゴシック"/>
      <family val="3"/>
      <charset val="128"/>
    </font>
    <font>
      <sz val="16"/>
      <name val="ＭＳ ゴシック"/>
      <family val="3"/>
      <charset val="128"/>
    </font>
    <font>
      <sz val="12"/>
      <color indexed="10"/>
      <name val="ＭＳ 明朝"/>
      <family val="1"/>
      <charset val="128"/>
    </font>
    <font>
      <sz val="12"/>
      <name val="ＭＳ 明朝"/>
      <family val="1"/>
      <charset val="128"/>
    </font>
    <font>
      <sz val="14"/>
      <name val="OCRB"/>
      <family val="3"/>
    </font>
    <font>
      <b/>
      <sz val="18"/>
      <color indexed="10"/>
      <name val="ＭＳ 明朝"/>
      <family val="1"/>
      <charset val="128"/>
    </font>
    <font>
      <sz val="18"/>
      <name val="ＭＳ 明朝"/>
      <family val="1"/>
      <charset val="128"/>
    </font>
    <font>
      <b/>
      <sz val="20"/>
      <color indexed="10"/>
      <name val="ＭＳ 明朝"/>
      <family val="1"/>
      <charset val="128"/>
    </font>
    <font>
      <sz val="16"/>
      <name val="OCRB"/>
      <family val="3"/>
    </font>
    <font>
      <sz val="10"/>
      <color rgb="FF00B050"/>
      <name val="ＭＳ ゴシック"/>
      <family val="3"/>
      <charset val="128"/>
    </font>
    <font>
      <sz val="12"/>
      <name val="ＭＳ ゴシック"/>
      <family val="3"/>
      <charset val="128"/>
    </font>
    <font>
      <sz val="11"/>
      <color indexed="10"/>
      <name val="ＭＳ ゴシック"/>
      <family val="3"/>
      <charset val="128"/>
    </font>
    <font>
      <sz val="11"/>
      <color rgb="FF00B050"/>
      <name val="ＭＳ ゴシック"/>
      <family val="3"/>
      <charset val="128"/>
    </font>
    <font>
      <sz val="9"/>
      <name val="ＭＳ 明朝"/>
      <family val="1"/>
      <charset val="128"/>
    </font>
    <font>
      <sz val="9"/>
      <name val="ＭＳ Ｐゴシック"/>
      <family val="3"/>
      <charset val="128"/>
    </font>
    <font>
      <sz val="9"/>
      <color rgb="FF00B050"/>
      <name val="ＭＳ ゴシック"/>
      <family val="3"/>
      <charset val="128"/>
    </font>
    <font>
      <sz val="8"/>
      <name val="ＭＳ ゴシック"/>
      <family val="3"/>
      <charset val="128"/>
    </font>
    <font>
      <sz val="14"/>
      <name val="ＭＳ Ｐゴシック"/>
      <family val="3"/>
      <charset val="128"/>
    </font>
    <font>
      <b/>
      <sz val="11"/>
      <color indexed="81"/>
      <name val="ＭＳ Ｐゴシック"/>
      <family val="3"/>
      <charset val="128"/>
    </font>
    <font>
      <sz val="9.9"/>
      <color rgb="FF000000"/>
      <name val="Arial"/>
      <family val="2"/>
    </font>
    <font>
      <sz val="11"/>
      <name val="Arial"/>
      <family val="2"/>
    </font>
    <font>
      <sz val="8"/>
      <color rgb="FFFF0000"/>
      <name val="ＭＳ 明朝"/>
      <family val="1"/>
      <charset val="128"/>
    </font>
    <font>
      <b/>
      <sz val="9"/>
      <color indexed="81"/>
      <name val="ＭＳ Ｐゴシック"/>
      <family val="3"/>
      <charset val="128"/>
    </font>
    <font>
      <b/>
      <sz val="11"/>
      <name val="ＭＳ ゴシック"/>
      <family val="3"/>
      <charset val="128"/>
    </font>
    <font>
      <sz val="16"/>
      <color theme="0"/>
      <name val="ＭＳ 明朝"/>
      <family val="1"/>
      <charset val="128"/>
    </font>
    <font>
      <sz val="11"/>
      <color theme="0"/>
      <name val="ＭＳ Ｐゴシック"/>
      <family val="3"/>
      <charset val="128"/>
    </font>
    <font>
      <sz val="8"/>
      <name val="ＭＳ 明朝"/>
      <family val="1"/>
      <charset val="128"/>
    </font>
    <font>
      <sz val="11"/>
      <color theme="0"/>
      <name val="ＭＳ 明朝"/>
      <family val="1"/>
      <charset val="128"/>
    </font>
    <font>
      <sz val="14"/>
      <color theme="0"/>
      <name val="ＭＳ ゴシック"/>
      <family val="3"/>
      <charset val="128"/>
    </font>
    <font>
      <sz val="10"/>
      <name val="ＭＳ 明朝"/>
      <family val="1"/>
      <charset val="128"/>
    </font>
    <font>
      <sz val="12"/>
      <name val="ＭＳ Ｐゴシック"/>
      <family val="3"/>
      <charset val="128"/>
    </font>
    <font>
      <sz val="18"/>
      <color rgb="FF00B050"/>
      <name val="ＭＳ 明朝"/>
      <family val="1"/>
      <charset val="128"/>
    </font>
    <font>
      <sz val="18"/>
      <name val="ＭＳ Ｐゴシック"/>
      <family val="3"/>
      <charset val="128"/>
    </font>
    <font>
      <sz val="12"/>
      <color rgb="FF00B050"/>
      <name val="ＭＳ Ｐゴシック"/>
      <family val="3"/>
      <charset val="128"/>
    </font>
    <font>
      <sz val="20"/>
      <name val="ＭＳ Ｐゴシック"/>
      <family val="3"/>
      <charset val="128"/>
    </font>
  </fonts>
  <fills count="3">
    <fill>
      <patternFill patternType="none"/>
    </fill>
    <fill>
      <patternFill patternType="gray125"/>
    </fill>
    <fill>
      <patternFill patternType="solid">
        <fgColor indexed="65"/>
      </patternFill>
    </fill>
  </fills>
  <borders count="181">
    <border>
      <left/>
      <right/>
      <top/>
      <bottom/>
      <diagonal/>
    </border>
    <border>
      <left/>
      <right/>
      <top/>
      <bottom style="thin">
        <color indexed="10"/>
      </bottom>
      <diagonal/>
    </border>
    <border>
      <left style="thin">
        <color indexed="10"/>
      </left>
      <right style="thin">
        <color indexed="10"/>
      </right>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right style="thin">
        <color indexed="10"/>
      </right>
      <top style="thin">
        <color indexed="10"/>
      </top>
      <bottom/>
      <diagonal/>
    </border>
    <border>
      <left style="thin">
        <color indexed="10"/>
      </left>
      <right style="thin">
        <color indexed="10"/>
      </right>
      <top style="thin">
        <color indexed="10"/>
      </top>
      <bottom/>
      <diagonal/>
    </border>
    <border>
      <left style="thin">
        <color indexed="10"/>
      </left>
      <right/>
      <top style="thin">
        <color indexed="10"/>
      </top>
      <bottom/>
      <diagonal/>
    </border>
    <border>
      <left style="thin">
        <color indexed="10"/>
      </left>
      <right/>
      <top/>
      <bottom/>
      <diagonal/>
    </border>
    <border>
      <left/>
      <right/>
      <top style="hair">
        <color indexed="10"/>
      </top>
      <bottom style="thin">
        <color indexed="10"/>
      </bottom>
      <diagonal/>
    </border>
    <border>
      <left/>
      <right style="thin">
        <color indexed="10"/>
      </right>
      <top style="hair">
        <color indexed="10"/>
      </top>
      <bottom style="thin">
        <color indexed="10"/>
      </bottom>
      <diagonal/>
    </border>
    <border>
      <left/>
      <right style="thin">
        <color indexed="10"/>
      </right>
      <top/>
      <bottom/>
      <diagonal/>
    </border>
    <border>
      <left/>
      <right/>
      <top style="thin">
        <color indexed="10"/>
      </top>
      <bottom/>
      <diagonal/>
    </border>
    <border diagonalUp="1">
      <left style="hair">
        <color indexed="10"/>
      </left>
      <right style="hair">
        <color indexed="10"/>
      </right>
      <top/>
      <bottom/>
      <diagonal style="hair">
        <color indexed="10"/>
      </diagonal>
    </border>
    <border>
      <left style="medium">
        <color indexed="10"/>
      </left>
      <right/>
      <top style="medium">
        <color indexed="10"/>
      </top>
      <bottom style="thin">
        <color indexed="10"/>
      </bottom>
      <diagonal/>
    </border>
    <border>
      <left/>
      <right/>
      <top style="medium">
        <color indexed="10"/>
      </top>
      <bottom style="thin">
        <color indexed="10"/>
      </bottom>
      <diagonal/>
    </border>
    <border>
      <left/>
      <right style="medium">
        <color indexed="10"/>
      </right>
      <top style="medium">
        <color indexed="10"/>
      </top>
      <bottom style="thin">
        <color indexed="10"/>
      </bottom>
      <diagonal/>
    </border>
    <border>
      <left style="medium">
        <color indexed="10"/>
      </left>
      <right/>
      <top style="thin">
        <color indexed="10"/>
      </top>
      <bottom style="thin">
        <color indexed="10"/>
      </bottom>
      <diagonal/>
    </border>
    <border>
      <left/>
      <right/>
      <top style="thin">
        <color indexed="10"/>
      </top>
      <bottom style="thin">
        <color indexed="10"/>
      </bottom>
      <diagonal/>
    </border>
    <border>
      <left/>
      <right style="medium">
        <color indexed="10"/>
      </right>
      <top style="thin">
        <color indexed="10"/>
      </top>
      <bottom style="thin">
        <color indexed="10"/>
      </bottom>
      <diagonal/>
    </border>
    <border>
      <left/>
      <right style="medium">
        <color indexed="10"/>
      </right>
      <top style="thin">
        <color indexed="10"/>
      </top>
      <bottom style="medium">
        <color indexed="10"/>
      </bottom>
      <diagonal/>
    </border>
    <border>
      <left style="medium">
        <color indexed="10"/>
      </left>
      <right/>
      <top style="medium">
        <color indexed="10"/>
      </top>
      <bottom style="hair">
        <color indexed="10"/>
      </bottom>
      <diagonal/>
    </border>
    <border>
      <left/>
      <right/>
      <top style="medium">
        <color indexed="10"/>
      </top>
      <bottom style="hair">
        <color indexed="10"/>
      </bottom>
      <diagonal/>
    </border>
    <border>
      <left/>
      <right/>
      <top/>
      <bottom style="medium">
        <color indexed="10"/>
      </bottom>
      <diagonal/>
    </border>
    <border>
      <left style="thin">
        <color indexed="10"/>
      </left>
      <right/>
      <top style="medium">
        <color indexed="10"/>
      </top>
      <bottom style="thin">
        <color indexed="10"/>
      </bottom>
      <diagonal/>
    </border>
    <border>
      <left style="thin">
        <color indexed="10"/>
      </left>
      <right/>
      <top style="thin">
        <color indexed="10"/>
      </top>
      <bottom style="medium">
        <color indexed="10"/>
      </bottom>
      <diagonal/>
    </border>
    <border>
      <left style="medium">
        <color indexed="10"/>
      </left>
      <right style="thin">
        <color indexed="10"/>
      </right>
      <top style="medium">
        <color indexed="10"/>
      </top>
      <bottom style="thin">
        <color indexed="10"/>
      </bottom>
      <diagonal/>
    </border>
    <border>
      <left/>
      <right style="thin">
        <color indexed="10"/>
      </right>
      <top style="medium">
        <color indexed="10"/>
      </top>
      <bottom style="hair">
        <color indexed="10"/>
      </bottom>
      <diagonal/>
    </border>
    <border>
      <left style="medium">
        <color indexed="10"/>
      </left>
      <right/>
      <top style="hair">
        <color indexed="10"/>
      </top>
      <bottom style="thin">
        <color indexed="10"/>
      </bottom>
      <diagonal/>
    </border>
    <border>
      <left style="medium">
        <color indexed="10"/>
      </left>
      <right/>
      <top style="thin">
        <color indexed="10"/>
      </top>
      <bottom/>
      <diagonal/>
    </border>
    <border>
      <left/>
      <right style="medium">
        <color indexed="10"/>
      </right>
      <top style="thin">
        <color indexed="10"/>
      </top>
      <bottom/>
      <diagonal/>
    </border>
    <border>
      <left style="thin">
        <color indexed="10"/>
      </left>
      <right style="thin">
        <color indexed="10"/>
      </right>
      <top style="medium">
        <color indexed="10"/>
      </top>
      <bottom style="thin">
        <color indexed="10"/>
      </bottom>
      <diagonal/>
    </border>
    <border>
      <left/>
      <right style="medium">
        <color indexed="10"/>
      </right>
      <top/>
      <bottom style="medium">
        <color indexed="10"/>
      </bottom>
      <diagonal/>
    </border>
    <border diagonalUp="1">
      <left style="hair">
        <color indexed="10"/>
      </left>
      <right style="hair">
        <color indexed="10"/>
      </right>
      <top/>
      <bottom style="medium">
        <color indexed="10"/>
      </bottom>
      <diagonal style="hair">
        <color indexed="10"/>
      </diagonal>
    </border>
    <border diagonalUp="1">
      <left/>
      <right style="hair">
        <color indexed="10"/>
      </right>
      <top/>
      <bottom style="medium">
        <color indexed="10"/>
      </bottom>
      <diagonal style="hair">
        <color indexed="10"/>
      </diagonal>
    </border>
    <border diagonalUp="1">
      <left style="hair">
        <color indexed="10"/>
      </left>
      <right/>
      <top/>
      <bottom style="medium">
        <color indexed="10"/>
      </bottom>
      <diagonal style="hair">
        <color indexed="10"/>
      </diagonal>
    </border>
    <border>
      <left style="thin">
        <color indexed="10"/>
      </left>
      <right style="medium">
        <color indexed="10"/>
      </right>
      <top/>
      <bottom style="medium">
        <color indexed="10"/>
      </bottom>
      <diagonal/>
    </border>
    <border>
      <left style="thin">
        <color indexed="10"/>
      </left>
      <right style="thin">
        <color indexed="10"/>
      </right>
      <top/>
      <bottom style="medium">
        <color indexed="10"/>
      </bottom>
      <diagonal/>
    </border>
    <border>
      <left style="thin">
        <color indexed="10"/>
      </left>
      <right style="medium">
        <color indexed="10"/>
      </right>
      <top style="medium">
        <color indexed="10"/>
      </top>
      <bottom style="thin">
        <color indexed="10"/>
      </bottom>
      <diagonal/>
    </border>
    <border>
      <left style="medium">
        <color indexed="10"/>
      </left>
      <right style="thin">
        <color indexed="10"/>
      </right>
      <top style="thin">
        <color indexed="10"/>
      </top>
      <bottom style="thin">
        <color indexed="10"/>
      </bottom>
      <diagonal/>
    </border>
    <border>
      <left style="thin">
        <color indexed="10"/>
      </left>
      <right style="medium">
        <color indexed="10"/>
      </right>
      <top style="thin">
        <color indexed="10"/>
      </top>
      <bottom style="thin">
        <color indexed="10"/>
      </bottom>
      <diagonal/>
    </border>
    <border>
      <left style="medium">
        <color indexed="10"/>
      </left>
      <right style="thin">
        <color indexed="10"/>
      </right>
      <top style="thin">
        <color indexed="10"/>
      </top>
      <bottom style="hair">
        <color indexed="10"/>
      </bottom>
      <diagonal/>
    </border>
    <border>
      <left style="medium">
        <color indexed="10"/>
      </left>
      <right style="thin">
        <color indexed="10"/>
      </right>
      <top style="hair">
        <color indexed="10"/>
      </top>
      <bottom style="thin">
        <color indexed="10"/>
      </bottom>
      <diagonal/>
    </border>
    <border>
      <left/>
      <right style="medium">
        <color indexed="10"/>
      </right>
      <top/>
      <bottom style="thin">
        <color indexed="10"/>
      </bottom>
      <diagonal/>
    </border>
    <border diagonalUp="1">
      <left/>
      <right style="hair">
        <color indexed="10"/>
      </right>
      <top/>
      <bottom/>
      <diagonal style="hair">
        <color indexed="10"/>
      </diagonal>
    </border>
    <border diagonalUp="1">
      <left style="hair">
        <color indexed="10"/>
      </left>
      <right/>
      <top/>
      <bottom/>
      <diagonal style="hair">
        <color indexed="10"/>
      </diagonal>
    </border>
    <border>
      <left style="thin">
        <color indexed="10"/>
      </left>
      <right style="medium">
        <color indexed="10"/>
      </right>
      <top/>
      <bottom/>
      <diagonal/>
    </border>
    <border>
      <left style="medium">
        <color indexed="10"/>
      </left>
      <right style="thin">
        <color indexed="10"/>
      </right>
      <top style="hair">
        <color indexed="10"/>
      </top>
      <bottom style="medium">
        <color indexed="10"/>
      </bottom>
      <diagonal/>
    </border>
    <border>
      <left style="thin">
        <color indexed="10"/>
      </left>
      <right style="thin">
        <color indexed="10"/>
      </right>
      <top/>
      <bottom/>
      <diagonal/>
    </border>
    <border>
      <left style="dashed">
        <color indexed="10"/>
      </left>
      <right style="dashed">
        <color indexed="10"/>
      </right>
      <top/>
      <bottom/>
      <diagonal/>
    </border>
    <border>
      <left style="medium">
        <color rgb="FF00B050"/>
      </left>
      <right/>
      <top style="medium">
        <color rgb="FF00B050"/>
      </top>
      <bottom style="thin">
        <color rgb="FF00B050"/>
      </bottom>
      <diagonal/>
    </border>
    <border>
      <left/>
      <right/>
      <top style="medium">
        <color rgb="FF00B050"/>
      </top>
      <bottom style="thin">
        <color rgb="FF00B050"/>
      </bottom>
      <diagonal/>
    </border>
    <border>
      <left/>
      <right style="medium">
        <color rgb="FF00B050"/>
      </right>
      <top style="medium">
        <color rgb="FF00B050"/>
      </top>
      <bottom style="thin">
        <color rgb="FF00B050"/>
      </bottom>
      <diagonal/>
    </border>
    <border>
      <left style="medium">
        <color rgb="FF00B050"/>
      </left>
      <right/>
      <top style="thin">
        <color rgb="FF00B050"/>
      </top>
      <bottom style="thin">
        <color rgb="FF00B050"/>
      </bottom>
      <diagonal/>
    </border>
    <border>
      <left/>
      <right/>
      <top style="thin">
        <color rgb="FF00B050"/>
      </top>
      <bottom style="thin">
        <color rgb="FF00B050"/>
      </bottom>
      <diagonal/>
    </border>
    <border>
      <left/>
      <right style="medium">
        <color rgb="FF00B050"/>
      </right>
      <top style="thin">
        <color rgb="FF00B050"/>
      </top>
      <bottom style="thin">
        <color rgb="FF00B050"/>
      </bottom>
      <diagonal/>
    </border>
    <border>
      <left/>
      <right/>
      <top style="thin">
        <color rgb="FF00B050"/>
      </top>
      <bottom style="medium">
        <color rgb="FF00B050"/>
      </bottom>
      <diagonal/>
    </border>
    <border>
      <left/>
      <right style="medium">
        <color rgb="FF00B050"/>
      </right>
      <top style="thin">
        <color rgb="FF00B050"/>
      </top>
      <bottom style="medium">
        <color rgb="FF00B050"/>
      </bottom>
      <diagonal/>
    </border>
    <border>
      <left style="thin">
        <color rgb="FF00B050"/>
      </left>
      <right/>
      <top style="medium">
        <color rgb="FF00B050"/>
      </top>
      <bottom style="thin">
        <color rgb="FF00B050"/>
      </bottom>
      <diagonal/>
    </border>
    <border>
      <left style="thin">
        <color rgb="FF00B050"/>
      </left>
      <right/>
      <top style="thin">
        <color rgb="FF00B050"/>
      </top>
      <bottom style="thin">
        <color rgb="FF00B050"/>
      </bottom>
      <diagonal/>
    </border>
    <border>
      <left style="thin">
        <color rgb="FF00B050"/>
      </left>
      <right/>
      <top style="thin">
        <color rgb="FF00B050"/>
      </top>
      <bottom style="medium">
        <color rgb="FF00B050"/>
      </bottom>
      <diagonal/>
    </border>
    <border>
      <left style="medium">
        <color rgb="FF00B050"/>
      </left>
      <right style="thin">
        <color rgb="FF00B050"/>
      </right>
      <top style="medium">
        <color rgb="FF00B050"/>
      </top>
      <bottom style="thin">
        <color rgb="FF00B050"/>
      </bottom>
      <diagonal/>
    </border>
    <border>
      <left style="medium">
        <color rgb="FF00B050"/>
      </left>
      <right/>
      <top style="thin">
        <color rgb="FF00B050"/>
      </top>
      <bottom/>
      <diagonal/>
    </border>
    <border>
      <left/>
      <right/>
      <top style="thin">
        <color rgb="FF00B050"/>
      </top>
      <bottom/>
      <diagonal/>
    </border>
    <border>
      <left style="thin">
        <color rgb="FF00B050"/>
      </left>
      <right/>
      <top style="thin">
        <color rgb="FF00B050"/>
      </top>
      <bottom/>
      <diagonal/>
    </border>
    <border>
      <left/>
      <right style="medium">
        <color rgb="FF00B050"/>
      </right>
      <top style="thin">
        <color rgb="FF00B050"/>
      </top>
      <bottom/>
      <diagonal/>
    </border>
    <border>
      <left style="thin">
        <color rgb="FF00B050"/>
      </left>
      <right style="thin">
        <color rgb="FF00B050"/>
      </right>
      <top style="medium">
        <color rgb="FF00B050"/>
      </top>
      <bottom style="thin">
        <color rgb="FF00B050"/>
      </bottom>
      <diagonal/>
    </border>
    <border>
      <left style="medium">
        <color rgb="FF00B050"/>
      </left>
      <right style="thin">
        <color rgb="FF00B050"/>
      </right>
      <top style="thin">
        <color rgb="FF00B050"/>
      </top>
      <bottom style="thin">
        <color rgb="FF00B050"/>
      </bottom>
      <diagonal/>
    </border>
    <border>
      <left style="thin">
        <color rgb="FF00B050"/>
      </left>
      <right style="thin">
        <color rgb="FF00B050"/>
      </right>
      <top style="thin">
        <color rgb="FF00B050"/>
      </top>
      <bottom style="thin">
        <color rgb="FF00B050"/>
      </bottom>
      <diagonal/>
    </border>
    <border>
      <left style="medium">
        <color rgb="FF00B050"/>
      </left>
      <right/>
      <top/>
      <bottom style="medium">
        <color rgb="FF00B050"/>
      </bottom>
      <diagonal/>
    </border>
    <border>
      <left/>
      <right/>
      <top/>
      <bottom style="medium">
        <color rgb="FF00B050"/>
      </bottom>
      <diagonal/>
    </border>
    <border>
      <left style="medium">
        <color rgb="FF00B050"/>
      </left>
      <right style="thin">
        <color rgb="FF00B050"/>
      </right>
      <top style="thin">
        <color rgb="FF00B050"/>
      </top>
      <bottom style="hair">
        <color indexed="10"/>
      </bottom>
      <diagonal/>
    </border>
    <border>
      <left style="thin">
        <color rgb="FF00B050"/>
      </left>
      <right style="thin">
        <color rgb="FF00B050"/>
      </right>
      <top style="thin">
        <color rgb="FF00B050"/>
      </top>
      <bottom style="hair">
        <color indexed="10"/>
      </bottom>
      <diagonal/>
    </border>
    <border>
      <left style="medium">
        <color rgb="FF00B050"/>
      </left>
      <right style="thin">
        <color rgb="FF00B050"/>
      </right>
      <top/>
      <bottom/>
      <diagonal/>
    </border>
    <border>
      <left style="thin">
        <color rgb="FF00B050"/>
      </left>
      <right style="thin">
        <color rgb="FF00B050"/>
      </right>
      <top/>
      <bottom/>
      <diagonal/>
    </border>
    <border>
      <left style="medium">
        <color rgb="FF00B050"/>
      </left>
      <right style="thin">
        <color rgb="FF00B050"/>
      </right>
      <top style="hair">
        <color indexed="10"/>
      </top>
      <bottom style="thin">
        <color rgb="FF00B050"/>
      </bottom>
      <diagonal/>
    </border>
    <border>
      <left style="thin">
        <color rgb="FF00B050"/>
      </left>
      <right style="thin">
        <color rgb="FF00B050"/>
      </right>
      <top style="hair">
        <color indexed="10"/>
      </top>
      <bottom style="thin">
        <color rgb="FF00B050"/>
      </bottom>
      <diagonal/>
    </border>
    <border>
      <left style="thin">
        <color rgb="FF00B050"/>
      </left>
      <right style="thin">
        <color rgb="FF00B050"/>
      </right>
      <top/>
      <bottom style="thin">
        <color rgb="FF00B050"/>
      </bottom>
      <diagonal/>
    </border>
    <border>
      <left style="thin">
        <color rgb="FF00B050"/>
      </left>
      <right/>
      <top/>
      <bottom style="thin">
        <color rgb="FF00B050"/>
      </bottom>
      <diagonal/>
    </border>
    <border>
      <left/>
      <right style="thin">
        <color rgb="FF00B050"/>
      </right>
      <top style="thin">
        <color rgb="FF00B050"/>
      </top>
      <bottom/>
      <diagonal/>
    </border>
    <border>
      <left style="thin">
        <color rgb="FF00B050"/>
      </left>
      <right/>
      <top/>
      <bottom/>
      <diagonal/>
    </border>
    <border>
      <left/>
      <right style="thin">
        <color rgb="FF00B050"/>
      </right>
      <top/>
      <bottom/>
      <diagonal/>
    </border>
    <border>
      <left style="thin">
        <color rgb="FF00B050"/>
      </left>
      <right style="thin">
        <color rgb="FF00B050"/>
      </right>
      <top style="thin">
        <color rgb="FF00B050"/>
      </top>
      <bottom/>
      <diagonal/>
    </border>
    <border>
      <left/>
      <right style="dashed">
        <color indexed="10"/>
      </right>
      <top/>
      <bottom/>
      <diagonal/>
    </border>
    <border>
      <left style="thin">
        <color rgb="FF00B050"/>
      </left>
      <right style="dashed">
        <color rgb="FF00B050"/>
      </right>
      <top style="thin">
        <color rgb="FF00B050"/>
      </top>
      <bottom/>
      <diagonal/>
    </border>
    <border>
      <left style="dashed">
        <color rgb="FF00B050"/>
      </left>
      <right style="dashed">
        <color rgb="FF00B050"/>
      </right>
      <top style="thin">
        <color rgb="FF00B050"/>
      </top>
      <bottom/>
      <diagonal/>
    </border>
    <border>
      <left style="dashed">
        <color rgb="FF00B050"/>
      </left>
      <right/>
      <top style="thin">
        <color rgb="FF00B050"/>
      </top>
      <bottom/>
      <diagonal/>
    </border>
    <border>
      <left style="dashed">
        <color indexed="10"/>
      </left>
      <right/>
      <top/>
      <bottom/>
      <diagonal/>
    </border>
    <border>
      <left style="thin">
        <color rgb="FF00B050"/>
      </left>
      <right style="dashed">
        <color rgb="FF00B050"/>
      </right>
      <top/>
      <bottom style="thin">
        <color rgb="FF00B050"/>
      </bottom>
      <diagonal/>
    </border>
    <border>
      <left style="dashed">
        <color rgb="FF00B050"/>
      </left>
      <right style="dashed">
        <color rgb="FF00B050"/>
      </right>
      <top/>
      <bottom style="thin">
        <color rgb="FF00B050"/>
      </bottom>
      <diagonal/>
    </border>
    <border>
      <left style="dashed">
        <color rgb="FF00B050"/>
      </left>
      <right style="thin">
        <color rgb="FF00B050"/>
      </right>
      <top/>
      <bottom style="thin">
        <color rgb="FF00B050"/>
      </bottom>
      <diagonal/>
    </border>
    <border>
      <left/>
      <right style="thin">
        <color rgb="FF00B050"/>
      </right>
      <top/>
      <bottom style="thin">
        <color rgb="FF00B050"/>
      </bottom>
      <diagonal/>
    </border>
    <border>
      <left style="thin">
        <color rgb="FF00B050"/>
      </left>
      <right style="medium">
        <color rgb="FF00B050"/>
      </right>
      <top style="thin">
        <color rgb="FF00B050"/>
      </top>
      <bottom/>
      <diagonal/>
    </border>
    <border>
      <left style="thin">
        <color rgb="FF00B050"/>
      </left>
      <right style="medium">
        <color rgb="FF00B050"/>
      </right>
      <top/>
      <bottom/>
      <diagonal/>
    </border>
    <border>
      <left style="thin">
        <color rgb="FF00B050"/>
      </left>
      <right style="medium">
        <color rgb="FF00B050"/>
      </right>
      <top/>
      <bottom style="thin">
        <color rgb="FF00B050"/>
      </bottom>
      <diagonal/>
    </border>
    <border>
      <left style="thin">
        <color rgb="FF00B050"/>
      </left>
      <right style="dashed">
        <color indexed="10"/>
      </right>
      <top/>
      <bottom/>
      <diagonal/>
    </border>
    <border>
      <left style="dashed">
        <color indexed="10"/>
      </left>
      <right style="thin">
        <color rgb="FF00B050"/>
      </right>
      <top/>
      <bottom/>
      <diagonal/>
    </border>
    <border>
      <left style="medium">
        <color rgb="FF00B050"/>
      </left>
      <right style="thin">
        <color rgb="FF00B050"/>
      </right>
      <top style="hair">
        <color indexed="10"/>
      </top>
      <bottom style="medium">
        <color rgb="FF00B050"/>
      </bottom>
      <diagonal/>
    </border>
    <border>
      <left style="thin">
        <color rgb="FF00B050"/>
      </left>
      <right style="thin">
        <color rgb="FF00B050"/>
      </right>
      <top style="hair">
        <color indexed="10"/>
      </top>
      <bottom style="medium">
        <color rgb="FF00B050"/>
      </bottom>
      <diagonal/>
    </border>
    <border>
      <left style="thin">
        <color rgb="FF00B050"/>
      </left>
      <right style="thin">
        <color rgb="FF00B050"/>
      </right>
      <top/>
      <bottom style="medium">
        <color rgb="FF00B050"/>
      </bottom>
      <diagonal/>
    </border>
    <border>
      <left style="thin">
        <color rgb="FF00B050"/>
      </left>
      <right/>
      <top/>
      <bottom style="medium">
        <color rgb="FF00B050"/>
      </bottom>
      <diagonal/>
    </border>
    <border>
      <left style="dashed">
        <color rgb="FF00B050"/>
      </left>
      <right style="dashed">
        <color rgb="FF00B050"/>
      </right>
      <top/>
      <bottom style="medium">
        <color rgb="FF00B050"/>
      </bottom>
      <diagonal/>
    </border>
    <border>
      <left style="dashed">
        <color rgb="FF00B050"/>
      </left>
      <right style="thin">
        <color rgb="FF00B050"/>
      </right>
      <top/>
      <bottom style="medium">
        <color rgb="FF00B050"/>
      </bottom>
      <diagonal/>
    </border>
    <border>
      <left style="medium">
        <color rgb="FF00B050"/>
      </left>
      <right style="hair">
        <color indexed="10"/>
      </right>
      <top style="medium">
        <color rgb="FF00B050"/>
      </top>
      <bottom/>
      <diagonal/>
    </border>
    <border>
      <left style="hair">
        <color indexed="10"/>
      </left>
      <right style="hair">
        <color indexed="10"/>
      </right>
      <top style="medium">
        <color rgb="FF00B050"/>
      </top>
      <bottom/>
      <diagonal/>
    </border>
    <border>
      <left style="hair">
        <color indexed="10"/>
      </left>
      <right style="medium">
        <color rgb="FF00B050"/>
      </right>
      <top style="medium">
        <color rgb="FF00B050"/>
      </top>
      <bottom/>
      <diagonal/>
    </border>
    <border>
      <left style="medium">
        <color rgb="FF00B050"/>
      </left>
      <right style="hair">
        <color indexed="10"/>
      </right>
      <top/>
      <bottom style="medium">
        <color rgb="FF00B050"/>
      </bottom>
      <diagonal/>
    </border>
    <border>
      <left style="hair">
        <color indexed="10"/>
      </left>
      <right style="hair">
        <color indexed="10"/>
      </right>
      <top/>
      <bottom style="medium">
        <color rgb="FF00B050"/>
      </bottom>
      <diagonal/>
    </border>
    <border>
      <left style="hair">
        <color indexed="10"/>
      </left>
      <right style="medium">
        <color rgb="FF00B050"/>
      </right>
      <top/>
      <bottom style="medium">
        <color rgb="FF00B050"/>
      </bottom>
      <diagonal/>
    </border>
    <border>
      <left style="medium">
        <color rgb="FF00B050"/>
      </left>
      <right/>
      <top style="medium">
        <color rgb="FF00B050"/>
      </top>
      <bottom/>
      <diagonal/>
    </border>
    <border>
      <left/>
      <right/>
      <top style="medium">
        <color rgb="FF00B050"/>
      </top>
      <bottom/>
      <diagonal/>
    </border>
    <border>
      <left style="medium">
        <color rgb="FF00B050"/>
      </left>
      <right style="thin">
        <color rgb="FF00B050"/>
      </right>
      <top/>
      <bottom style="medium">
        <color rgb="FF00B050"/>
      </bottom>
      <diagonal/>
    </border>
    <border diagonalUp="1">
      <left style="thin">
        <color rgb="FF00B050"/>
      </left>
      <right style="hair">
        <color indexed="10"/>
      </right>
      <top style="medium">
        <color rgb="FF00B050"/>
      </top>
      <bottom/>
      <diagonal style="thin">
        <color rgb="FF00B050"/>
      </diagonal>
    </border>
    <border diagonalUp="1">
      <left style="hair">
        <color indexed="10"/>
      </left>
      <right style="hair">
        <color indexed="10"/>
      </right>
      <top style="medium">
        <color rgb="FF00B050"/>
      </top>
      <bottom/>
      <diagonal style="thin">
        <color rgb="FF00B050"/>
      </diagonal>
    </border>
    <border diagonalUp="1">
      <left style="hair">
        <color indexed="10"/>
      </left>
      <right style="thin">
        <color rgb="FF00B050"/>
      </right>
      <top style="medium">
        <color rgb="FF00B050"/>
      </top>
      <bottom/>
      <diagonal style="thin">
        <color rgb="FF00B050"/>
      </diagonal>
    </border>
    <border diagonalUp="1">
      <left style="thin">
        <color rgb="FF00B050"/>
      </left>
      <right style="hair">
        <color indexed="10"/>
      </right>
      <top/>
      <bottom style="medium">
        <color rgb="FF00B050"/>
      </bottom>
      <diagonal style="thin">
        <color rgb="FF00B050"/>
      </diagonal>
    </border>
    <border diagonalUp="1">
      <left style="hair">
        <color indexed="10"/>
      </left>
      <right style="hair">
        <color indexed="10"/>
      </right>
      <top/>
      <bottom style="medium">
        <color rgb="FF00B050"/>
      </bottom>
      <diagonal style="thin">
        <color rgb="FF00B050"/>
      </diagonal>
    </border>
    <border diagonalUp="1">
      <left style="hair">
        <color indexed="10"/>
      </left>
      <right style="thin">
        <color rgb="FF00B050"/>
      </right>
      <top/>
      <bottom style="medium">
        <color rgb="FF00B050"/>
      </bottom>
      <diagonal style="thin">
        <color rgb="FF00B050"/>
      </diagonal>
    </border>
    <border>
      <left style="thin">
        <color rgb="FF00B050"/>
      </left>
      <right style="dashed">
        <color rgb="FF00B050"/>
      </right>
      <top/>
      <bottom style="medium">
        <color rgb="FF00B050"/>
      </bottom>
      <diagonal/>
    </border>
    <border>
      <left/>
      <right style="thin">
        <color rgb="FF00B050"/>
      </right>
      <top/>
      <bottom style="medium">
        <color rgb="FF00B050"/>
      </bottom>
      <diagonal/>
    </border>
    <border diagonalUp="1">
      <left style="thin">
        <color rgb="FF00B050"/>
      </left>
      <right/>
      <top/>
      <bottom style="medium">
        <color rgb="FF00B050"/>
      </bottom>
      <diagonal style="thin">
        <color rgb="FF00B050"/>
      </diagonal>
    </border>
    <border diagonalUp="1">
      <left/>
      <right/>
      <top/>
      <bottom style="medium">
        <color rgb="FF00B050"/>
      </bottom>
      <diagonal style="thin">
        <color rgb="FF00B050"/>
      </diagonal>
    </border>
    <border diagonalUp="1">
      <left/>
      <right style="thin">
        <color rgb="FF00B050"/>
      </right>
      <top/>
      <bottom style="medium">
        <color rgb="FF00B050"/>
      </bottom>
      <diagonal style="thin">
        <color rgb="FF00B050"/>
      </diagonal>
    </border>
    <border diagonalUp="1">
      <left style="thin">
        <color rgb="FF00B050"/>
      </left>
      <right/>
      <top style="medium">
        <color rgb="FF00B050"/>
      </top>
      <bottom/>
      <diagonal style="thin">
        <color rgb="FF00B050"/>
      </diagonal>
    </border>
    <border diagonalUp="1">
      <left/>
      <right/>
      <top style="medium">
        <color rgb="FF00B050"/>
      </top>
      <bottom/>
      <diagonal style="thin">
        <color rgb="FF00B050"/>
      </diagonal>
    </border>
    <border diagonalUp="1">
      <left/>
      <right style="thin">
        <color rgb="FF00B050"/>
      </right>
      <top style="medium">
        <color rgb="FF00B050"/>
      </top>
      <bottom/>
      <diagonal style="thin">
        <color rgb="FF00B050"/>
      </diagonal>
    </border>
    <border>
      <left style="thin">
        <color rgb="FF00B050"/>
      </left>
      <right style="dashed">
        <color indexed="10"/>
      </right>
      <top style="medium">
        <color rgb="FF00B050"/>
      </top>
      <bottom/>
      <diagonal/>
    </border>
    <border>
      <left style="dashed">
        <color indexed="10"/>
      </left>
      <right style="dashed">
        <color indexed="10"/>
      </right>
      <top style="medium">
        <color rgb="FF00B050"/>
      </top>
      <bottom/>
      <diagonal/>
    </border>
    <border>
      <left style="dashed">
        <color indexed="10"/>
      </left>
      <right style="medium">
        <color rgb="FF00B050"/>
      </right>
      <top style="medium">
        <color rgb="FF00B050"/>
      </top>
      <bottom/>
      <diagonal/>
    </border>
    <border>
      <left style="dashed">
        <color rgb="FF00B050"/>
      </left>
      <right style="medium">
        <color rgb="FF00B050"/>
      </right>
      <top/>
      <bottom style="medium">
        <color rgb="FF00B050"/>
      </bottom>
      <diagonal/>
    </border>
    <border>
      <left/>
      <right style="thin">
        <color rgb="FF00B050"/>
      </right>
      <top style="medium">
        <color rgb="FF00B050"/>
      </top>
      <bottom/>
      <diagonal/>
    </border>
    <border>
      <left style="medium">
        <color rgb="FF00B050"/>
      </left>
      <right/>
      <top/>
      <bottom style="thin">
        <color rgb="FF00B050"/>
      </bottom>
      <diagonal/>
    </border>
    <border>
      <left/>
      <right/>
      <top/>
      <bottom style="thin">
        <color rgb="FF00B050"/>
      </bottom>
      <diagonal/>
    </border>
    <border>
      <left/>
      <right/>
      <top/>
      <bottom style="dashed">
        <color rgb="FF00B050"/>
      </bottom>
      <diagonal/>
    </border>
    <border>
      <left/>
      <right/>
      <top style="dashed">
        <color rgb="FF00B050"/>
      </top>
      <bottom/>
      <diagonal/>
    </border>
    <border>
      <left style="medium">
        <color rgb="FF00B050"/>
      </left>
      <right/>
      <top/>
      <bottom/>
      <diagonal/>
    </border>
    <border>
      <left/>
      <right style="medium">
        <color rgb="FF00B050"/>
      </right>
      <top/>
      <bottom/>
      <diagonal/>
    </border>
    <border diagonalUp="1">
      <left style="medium">
        <color rgb="FF00B050"/>
      </left>
      <right/>
      <top/>
      <bottom/>
      <diagonal style="thin">
        <color rgb="FF00B050"/>
      </diagonal>
    </border>
    <border>
      <left/>
      <right style="medium">
        <color rgb="FF00B050"/>
      </right>
      <top/>
      <bottom style="medium">
        <color rgb="FF00B050"/>
      </bottom>
      <diagonal/>
    </border>
    <border>
      <left/>
      <right style="thin">
        <color rgb="FF00B050"/>
      </right>
      <top style="thin">
        <color rgb="FF00B050"/>
      </top>
      <bottom style="thin">
        <color rgb="FF00B050"/>
      </bottom>
      <diagonal/>
    </border>
    <border>
      <left/>
      <right style="medium">
        <color rgb="FF00B050"/>
      </right>
      <top/>
      <bottom style="thin">
        <color rgb="FF00B050"/>
      </bottom>
      <diagonal/>
    </border>
    <border>
      <left/>
      <right style="thin">
        <color indexed="10"/>
      </right>
      <top/>
      <bottom style="thin">
        <color indexed="10"/>
      </bottom>
      <diagonal/>
    </border>
    <border>
      <left/>
      <right style="thin">
        <color indexed="10"/>
      </right>
      <top/>
      <bottom style="medium">
        <color indexed="10"/>
      </bottom>
      <diagonal/>
    </border>
    <border>
      <left style="thin">
        <color indexed="10"/>
      </left>
      <right style="thin">
        <color indexed="10"/>
      </right>
      <top style="thin">
        <color indexed="10"/>
      </top>
      <bottom style="medium">
        <color indexed="10"/>
      </bottom>
      <diagonal/>
    </border>
    <border>
      <left style="medium">
        <color indexed="10"/>
      </left>
      <right/>
      <top/>
      <bottom style="medium">
        <color indexed="10"/>
      </bottom>
      <diagonal/>
    </border>
    <border>
      <left style="thin">
        <color indexed="10"/>
      </left>
      <right/>
      <top style="medium">
        <color indexed="10"/>
      </top>
      <bottom/>
      <diagonal/>
    </border>
    <border>
      <left/>
      <right/>
      <top style="medium">
        <color indexed="10"/>
      </top>
      <bottom/>
      <diagonal/>
    </border>
    <border>
      <left/>
      <right style="thin">
        <color indexed="10"/>
      </right>
      <top style="medium">
        <color indexed="10"/>
      </top>
      <bottom/>
      <diagonal/>
    </border>
    <border>
      <left style="thin">
        <color indexed="10"/>
      </left>
      <right/>
      <top/>
      <bottom style="thin">
        <color indexed="10"/>
      </bottom>
      <diagonal/>
    </border>
    <border>
      <left/>
      <right style="thin">
        <color indexed="10"/>
      </right>
      <top style="thin">
        <color indexed="10"/>
      </top>
      <bottom style="thin">
        <color indexed="10"/>
      </bottom>
      <diagonal/>
    </border>
    <border>
      <left/>
      <right style="thin">
        <color indexed="10"/>
      </right>
      <top style="medium">
        <color indexed="10"/>
      </top>
      <bottom style="thin">
        <color indexed="10"/>
      </bottom>
      <diagonal/>
    </border>
    <border>
      <left style="thin">
        <color rgb="FF00B050"/>
      </left>
      <right style="thin">
        <color rgb="FF00B050"/>
      </right>
      <top style="medium">
        <color rgb="FF00B050"/>
      </top>
      <bottom/>
      <diagonal/>
    </border>
    <border>
      <left style="thin">
        <color rgb="FF00B050"/>
      </left>
      <right/>
      <top style="medium">
        <color rgb="FF00B050"/>
      </top>
      <bottom/>
      <diagonal/>
    </border>
    <border>
      <left style="thin">
        <color rgb="FF00B050"/>
      </left>
      <right style="medium">
        <color rgb="FF00B050"/>
      </right>
      <top style="medium">
        <color rgb="FF00B050"/>
      </top>
      <bottom/>
      <diagonal/>
    </border>
    <border>
      <left/>
      <right style="medium">
        <color rgb="FF00B050"/>
      </right>
      <top style="medium">
        <color rgb="FF00B050"/>
      </top>
      <bottom/>
      <diagonal/>
    </border>
    <border>
      <left style="medium">
        <color indexed="10"/>
      </left>
      <right/>
      <top style="medium">
        <color indexed="1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10"/>
      </left>
      <right/>
      <top/>
      <bottom style="medium">
        <color indexed="10"/>
      </bottom>
      <diagonal/>
    </border>
    <border>
      <left style="medium">
        <color indexed="10"/>
      </left>
      <right style="thin">
        <color indexed="10"/>
      </right>
      <top/>
      <bottom style="thin">
        <color indexed="10"/>
      </bottom>
      <diagonal/>
    </border>
    <border>
      <left style="medium">
        <color indexed="10"/>
      </left>
      <right style="thin">
        <color indexed="10"/>
      </right>
      <top/>
      <bottom/>
      <diagonal/>
    </border>
    <border>
      <left/>
      <right style="medium">
        <color indexed="10"/>
      </right>
      <top/>
      <bottom/>
      <diagonal/>
    </border>
    <border>
      <left style="hair">
        <color auto="1"/>
      </left>
      <right style="hair">
        <color auto="1"/>
      </right>
      <top style="hair">
        <color auto="1"/>
      </top>
      <bottom style="hair">
        <color auto="1"/>
      </bottom>
      <diagonal/>
    </border>
    <border>
      <left style="hair">
        <color auto="1"/>
      </left>
      <right/>
      <top/>
      <bottom/>
      <diagonal/>
    </border>
    <border>
      <left/>
      <right style="dotted">
        <color rgb="FFFF0000"/>
      </right>
      <top/>
      <bottom/>
      <diagonal/>
    </border>
    <border>
      <left style="dotted">
        <color rgb="FFFF0000"/>
      </left>
      <right style="dotted">
        <color rgb="FFFF0000"/>
      </right>
      <top/>
      <bottom/>
      <diagonal/>
    </border>
    <border>
      <left style="dotted">
        <color rgb="FFFF0000"/>
      </left>
      <right style="thin">
        <color indexed="10"/>
      </right>
      <top/>
      <bottom/>
      <diagonal/>
    </border>
    <border>
      <left style="thin">
        <color rgb="FF00B050"/>
      </left>
      <right style="dashed">
        <color rgb="FF00B050"/>
      </right>
      <top/>
      <bottom/>
      <diagonal/>
    </border>
    <border>
      <left style="dashed">
        <color rgb="FF00B050"/>
      </left>
      <right style="dashed">
        <color rgb="FF00B050"/>
      </right>
      <top/>
      <bottom style="hair">
        <color rgb="FF00B050"/>
      </bottom>
      <diagonal/>
    </border>
    <border>
      <left style="dashed">
        <color rgb="FF00B050"/>
      </left>
      <right style="dashed">
        <color rgb="FF00B050"/>
      </right>
      <top style="hair">
        <color rgb="FF00B050"/>
      </top>
      <bottom style="hair">
        <color rgb="FF00B050"/>
      </bottom>
      <diagonal/>
    </border>
    <border>
      <left style="dashed">
        <color rgb="FF00B050"/>
      </left>
      <right style="medium">
        <color rgb="FF00B050"/>
      </right>
      <top/>
      <bottom style="hair">
        <color rgb="FF00B050"/>
      </bottom>
      <diagonal/>
    </border>
    <border>
      <left style="dashed">
        <color rgb="FF00B050"/>
      </left>
      <right style="medium">
        <color rgb="FF00B050"/>
      </right>
      <top style="hair">
        <color rgb="FF00B050"/>
      </top>
      <bottom style="hair">
        <color rgb="FF00B050"/>
      </bottom>
      <diagonal/>
    </border>
    <border>
      <left style="dashed">
        <color rgb="FF00B050"/>
      </left>
      <right style="dashed">
        <color rgb="FF00B050"/>
      </right>
      <top style="hair">
        <color rgb="FF00B050"/>
      </top>
      <bottom style="medium">
        <color rgb="FF00B050"/>
      </bottom>
      <diagonal/>
    </border>
    <border>
      <left style="dashed">
        <color rgb="FF00B050"/>
      </left>
      <right style="medium">
        <color rgb="FF00B050"/>
      </right>
      <top style="hair">
        <color rgb="FF00B050"/>
      </top>
      <bottom style="medium">
        <color rgb="FF00B050"/>
      </bottom>
      <diagonal/>
    </border>
    <border>
      <left style="dashed">
        <color rgb="FF00B050"/>
      </left>
      <right style="dashed">
        <color rgb="FF00B050"/>
      </right>
      <top/>
      <bottom/>
      <diagonal/>
    </border>
    <border>
      <left style="dashed">
        <color rgb="FF00B050"/>
      </left>
      <right style="thin">
        <color rgb="FF00B050"/>
      </right>
      <top/>
      <bottom/>
      <diagonal/>
    </border>
    <border>
      <left style="dashed">
        <color indexed="10"/>
      </left>
      <right style="thin">
        <color rgb="FF00B050"/>
      </right>
      <top style="medium">
        <color rgb="FF00B050"/>
      </top>
      <bottom/>
      <diagonal/>
    </border>
  </borders>
  <cellStyleXfs count="4">
    <xf numFmtId="0" fontId="0" fillId="0" borderId="0"/>
    <xf numFmtId="38" fontId="1" fillId="0" borderId="0" applyFont="0" applyFill="0" applyBorder="0" applyAlignment="0" applyProtection="0"/>
    <xf numFmtId="0" fontId="12" fillId="0" borderId="64">
      <alignment vertical="center"/>
      <protection locked="0"/>
    </xf>
    <xf numFmtId="0" fontId="65" fillId="0" borderId="80" applyBorder="0">
      <alignment vertical="center" wrapText="1"/>
      <protection locked="0"/>
    </xf>
  </cellStyleXfs>
  <cellXfs count="1212">
    <xf numFmtId="0" fontId="0" fillId="0" borderId="0" xfId="0"/>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textRotation="255"/>
    </xf>
    <xf numFmtId="0" fontId="5" fillId="0" borderId="0" xfId="0" applyFont="1" applyFill="1" applyBorder="1" applyAlignment="1" applyProtection="1">
      <alignment vertical="center"/>
    </xf>
    <xf numFmtId="0" fontId="10" fillId="0" borderId="0" xfId="0" applyFont="1" applyFill="1" applyBorder="1" applyAlignment="1" applyProtection="1">
      <alignment vertical="center" shrinkToFit="1"/>
    </xf>
    <xf numFmtId="49" fontId="10" fillId="0" borderId="0" xfId="0" applyNumberFormat="1" applyFont="1" applyFill="1" applyBorder="1" applyAlignment="1" applyProtection="1">
      <alignment vertical="center" shrinkToFit="1"/>
    </xf>
    <xf numFmtId="0" fontId="8" fillId="0" borderId="30" xfId="0" applyFont="1" applyFill="1" applyBorder="1" applyAlignment="1" applyProtection="1">
      <alignment horizontal="distributed" shrinkToFit="1"/>
    </xf>
    <xf numFmtId="0" fontId="20" fillId="0" borderId="0" xfId="0" applyFont="1" applyAlignment="1">
      <alignment vertical="center"/>
    </xf>
    <xf numFmtId="0" fontId="20" fillId="0" borderId="0" xfId="0" applyFont="1" applyAlignment="1">
      <alignment vertical="center"/>
    </xf>
    <xf numFmtId="0" fontId="20" fillId="0" borderId="77" xfId="0" applyFont="1" applyBorder="1" applyAlignment="1">
      <alignment vertical="center"/>
    </xf>
    <xf numFmtId="0" fontId="16" fillId="0" borderId="0" xfId="0" applyFont="1" applyFill="1" applyBorder="1" applyAlignment="1" applyProtection="1">
      <alignment horizontal="center" vertical="top" textRotation="255"/>
    </xf>
    <xf numFmtId="0" fontId="28" fillId="0" borderId="64" xfId="0" applyFont="1" applyBorder="1" applyAlignment="1">
      <alignment vertical="top"/>
    </xf>
    <xf numFmtId="0" fontId="28" fillId="0" borderId="79" xfId="0" applyFont="1" applyBorder="1" applyAlignment="1">
      <alignment horizontal="right" vertical="top"/>
    </xf>
    <xf numFmtId="0" fontId="28" fillId="0" borderId="63" xfId="0" applyFont="1" applyBorder="1" applyAlignment="1">
      <alignment vertical="top"/>
    </xf>
    <xf numFmtId="0" fontId="28" fillId="0" borderId="63" xfId="0" applyFont="1" applyBorder="1" applyAlignment="1">
      <alignment vertical="center"/>
    </xf>
    <xf numFmtId="0" fontId="28" fillId="0" borderId="65" xfId="0" applyFont="1" applyBorder="1" applyAlignment="1">
      <alignment horizontal="right" vertical="top"/>
    </xf>
    <xf numFmtId="0" fontId="28" fillId="0" borderId="64" xfId="0" applyFont="1" applyBorder="1" applyAlignment="1">
      <alignment horizontal="left" vertical="center"/>
    </xf>
    <xf numFmtId="0" fontId="28" fillId="0" borderId="64" xfId="0" applyFont="1" applyBorder="1" applyAlignment="1">
      <alignment vertical="center"/>
    </xf>
    <xf numFmtId="49" fontId="14" fillId="0" borderId="12" xfId="0" applyNumberFormat="1"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8" fillId="0" borderId="3" xfId="0" applyFont="1" applyFill="1" applyBorder="1" applyAlignment="1" applyProtection="1">
      <alignment horizontal="left" vertical="center" wrapText="1"/>
    </xf>
    <xf numFmtId="0" fontId="11" fillId="0" borderId="3"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20" fillId="0" borderId="0" xfId="0" applyFont="1" applyFill="1" applyBorder="1" applyAlignment="1" applyProtection="1">
      <alignment vertical="center"/>
    </xf>
    <xf numFmtId="0" fontId="40" fillId="0" borderId="0" xfId="0" applyFont="1" applyFill="1" applyBorder="1" applyAlignment="1" applyProtection="1">
      <alignment horizontal="distributed" vertical="center" indent="1"/>
    </xf>
    <xf numFmtId="49" fontId="41" fillId="0" borderId="64" xfId="0" applyNumberFormat="1" applyFont="1" applyFill="1" applyBorder="1" applyAlignment="1" applyProtection="1">
      <alignment horizontal="center" vertical="center"/>
    </xf>
    <xf numFmtId="49" fontId="41" fillId="0" borderId="65" xfId="0" applyNumberFormat="1" applyFont="1" applyFill="1" applyBorder="1" applyAlignment="1" applyProtection="1">
      <alignment horizontal="center" vertical="center"/>
    </xf>
    <xf numFmtId="0" fontId="10" fillId="0" borderId="0" xfId="0" applyFont="1" applyFill="1" applyBorder="1" applyAlignment="1" applyProtection="1">
      <alignment vertical="center" textRotation="255"/>
    </xf>
    <xf numFmtId="0" fontId="19" fillId="0" borderId="57" xfId="0" applyFont="1" applyFill="1" applyBorder="1" applyAlignment="1" applyProtection="1">
      <alignment horizontal="distributed" justifyLastLine="1" shrinkToFit="1"/>
    </xf>
    <xf numFmtId="0" fontId="14" fillId="0" borderId="63" xfId="0" applyNumberFormat="1" applyFont="1" applyFill="1" applyBorder="1" applyAlignment="1" applyProtection="1">
      <alignment horizontal="center" vertical="center"/>
    </xf>
    <xf numFmtId="49" fontId="14" fillId="0" borderId="63" xfId="0" applyNumberFormat="1" applyFont="1" applyFill="1" applyBorder="1" applyAlignment="1" applyProtection="1">
      <alignment horizontal="center" vertical="center"/>
    </xf>
    <xf numFmtId="0" fontId="14" fillId="0" borderId="12" xfId="0" applyNumberFormat="1" applyFont="1" applyFill="1" applyBorder="1" applyAlignment="1" applyProtection="1">
      <alignment horizontal="center" vertical="center"/>
    </xf>
    <xf numFmtId="49" fontId="18" fillId="0" borderId="82" xfId="0" applyNumberFormat="1" applyFont="1" applyFill="1" applyBorder="1" applyAlignment="1" applyProtection="1">
      <alignment horizontal="center" vertical="center"/>
    </xf>
    <xf numFmtId="0" fontId="46" fillId="0" borderId="0" xfId="0" applyFont="1" applyFill="1" applyBorder="1" applyAlignment="1" applyProtection="1">
      <alignment vertical="center" shrinkToFit="1"/>
    </xf>
    <xf numFmtId="38" fontId="18" fillId="2" borderId="88" xfId="1" applyFont="1" applyFill="1" applyBorder="1" applyAlignment="1" applyProtection="1">
      <alignment shrinkToFit="1"/>
      <protection locked="0"/>
    </xf>
    <xf numFmtId="38" fontId="18" fillId="2" borderId="89" xfId="1" applyFont="1" applyFill="1" applyBorder="1" applyAlignment="1" applyProtection="1">
      <alignment shrinkToFit="1"/>
      <protection locked="0"/>
    </xf>
    <xf numFmtId="38" fontId="18" fillId="2" borderId="90" xfId="1" applyFont="1" applyFill="1" applyBorder="1" applyAlignment="1" applyProtection="1">
      <alignment shrinkToFit="1"/>
      <protection locked="0"/>
    </xf>
    <xf numFmtId="0" fontId="18" fillId="0" borderId="77" xfId="0" applyFont="1" applyFill="1" applyBorder="1" applyAlignment="1" applyProtection="1">
      <alignment horizontal="right"/>
      <protection locked="0"/>
    </xf>
    <xf numFmtId="0" fontId="18" fillId="0" borderId="77" xfId="0" applyFont="1" applyFill="1" applyBorder="1" applyAlignment="1" applyProtection="1">
      <alignment horizontal="center" shrinkToFit="1"/>
      <protection locked="0"/>
    </xf>
    <xf numFmtId="49" fontId="18" fillId="0" borderId="77" xfId="0" applyNumberFormat="1" applyFont="1" applyFill="1" applyBorder="1" applyAlignment="1" applyProtection="1">
      <alignment horizontal="center"/>
    </xf>
    <xf numFmtId="49" fontId="18" fillId="0" borderId="78" xfId="0" applyNumberFormat="1" applyFont="1" applyFill="1" applyBorder="1" applyAlignment="1" applyProtection="1">
      <alignment horizontal="center"/>
    </xf>
    <xf numFmtId="49" fontId="36" fillId="0" borderId="0" xfId="0" applyNumberFormat="1" applyFont="1" applyFill="1" applyBorder="1" applyAlignment="1" applyProtection="1">
      <alignment horizontal="center"/>
      <protection locked="0"/>
    </xf>
    <xf numFmtId="0" fontId="18" fillId="0" borderId="2" xfId="0" applyFont="1" applyFill="1" applyBorder="1" applyAlignment="1" applyProtection="1">
      <alignment horizontal="center" shrinkToFit="1"/>
    </xf>
    <xf numFmtId="49" fontId="36" fillId="0" borderId="12" xfId="0" applyNumberFormat="1" applyFont="1" applyFill="1" applyBorder="1" applyAlignment="1" applyProtection="1">
      <alignment horizontal="center"/>
      <protection locked="0"/>
    </xf>
    <xf numFmtId="0" fontId="18" fillId="0" borderId="37" xfId="0" applyFont="1" applyFill="1" applyBorder="1" applyAlignment="1" applyProtection="1">
      <alignment horizontal="center" shrinkToFit="1"/>
    </xf>
    <xf numFmtId="0" fontId="10" fillId="0" borderId="0" xfId="0" applyFont="1" applyFill="1" applyBorder="1" applyAlignment="1" applyProtection="1">
      <alignment shrinkToFit="1"/>
    </xf>
    <xf numFmtId="38" fontId="19" fillId="2" borderId="84" xfId="1" applyFont="1" applyFill="1" applyBorder="1" applyAlignment="1" applyProtection="1">
      <alignment horizontal="right" vertical="center" shrinkToFit="1"/>
    </xf>
    <xf numFmtId="38" fontId="19" fillId="2" borderId="85" xfId="1" applyFont="1" applyFill="1" applyBorder="1" applyAlignment="1" applyProtection="1">
      <alignment horizontal="right" vertical="center" shrinkToFit="1"/>
    </xf>
    <xf numFmtId="38" fontId="19" fillId="2" borderId="86" xfId="1" applyFont="1" applyFill="1" applyBorder="1" applyAlignment="1" applyProtection="1">
      <alignment horizontal="right" vertical="center" shrinkToFit="1"/>
    </xf>
    <xf numFmtId="0" fontId="18" fillId="0" borderId="2" xfId="0" applyFont="1" applyFill="1" applyBorder="1" applyAlignment="1" applyProtection="1">
      <alignment horizontal="right"/>
    </xf>
    <xf numFmtId="0" fontId="18" fillId="0" borderId="37" xfId="0" applyFont="1" applyFill="1" applyBorder="1" applyAlignment="1" applyProtection="1">
      <alignment horizontal="right"/>
    </xf>
    <xf numFmtId="0" fontId="50" fillId="0" borderId="0" xfId="0" applyFont="1" applyFill="1" applyBorder="1" applyAlignment="1" applyProtection="1">
      <alignment horizontal="center" vertical="top" textRotation="255"/>
    </xf>
    <xf numFmtId="176" fontId="55" fillId="0" borderId="156" xfId="0" applyNumberFormat="1" applyFont="1" applyBorder="1" applyAlignment="1">
      <alignment vertical="center" wrapText="1"/>
    </xf>
    <xf numFmtId="0" fontId="55" fillId="0" borderId="156" xfId="0" applyFont="1" applyBorder="1" applyAlignment="1">
      <alignment vertical="center" wrapText="1"/>
    </xf>
    <xf numFmtId="0" fontId="0" fillId="0" borderId="159" xfId="0" applyBorder="1" applyAlignment="1">
      <alignment horizontal="center" vertical="center" wrapText="1"/>
    </xf>
    <xf numFmtId="0" fontId="55" fillId="0" borderId="156" xfId="0" applyFont="1" applyBorder="1" applyAlignment="1">
      <alignment horizontal="center" vertical="center" wrapText="1"/>
    </xf>
    <xf numFmtId="0" fontId="20" fillId="0" borderId="0" xfId="0" applyFont="1" applyAlignment="1">
      <alignment vertical="center"/>
    </xf>
    <xf numFmtId="0" fontId="10" fillId="0" borderId="0" xfId="0" applyFont="1" applyFill="1" applyBorder="1" applyAlignment="1" applyProtection="1">
      <alignment vertical="center"/>
    </xf>
    <xf numFmtId="0" fontId="20" fillId="0" borderId="0" xfId="0" applyFont="1" applyAlignment="1">
      <alignment vertical="center"/>
    </xf>
    <xf numFmtId="0" fontId="37" fillId="0" borderId="48" xfId="0" applyFont="1" applyFill="1" applyBorder="1" applyAlignment="1" applyProtection="1">
      <alignment horizontal="distributed" vertical="center" justifyLastLine="1"/>
    </xf>
    <xf numFmtId="0" fontId="20" fillId="0" borderId="77" xfId="0" applyFont="1" applyBorder="1" applyAlignment="1" applyProtection="1">
      <alignment vertical="center"/>
    </xf>
    <xf numFmtId="0" fontId="28" fillId="0" borderId="64" xfId="0" applyFont="1" applyBorder="1" applyAlignment="1" applyProtection="1">
      <alignment vertical="top"/>
    </xf>
    <xf numFmtId="0" fontId="28" fillId="0" borderId="79" xfId="0" applyFont="1" applyBorder="1" applyAlignment="1" applyProtection="1">
      <alignment horizontal="right" vertical="top"/>
    </xf>
    <xf numFmtId="0" fontId="28" fillId="0" borderId="63" xfId="0" applyFont="1" applyBorder="1" applyAlignment="1" applyProtection="1">
      <alignment vertical="top"/>
    </xf>
    <xf numFmtId="0" fontId="28" fillId="0" borderId="63" xfId="0" applyFont="1" applyBorder="1" applyAlignment="1" applyProtection="1">
      <alignment vertical="center"/>
    </xf>
    <xf numFmtId="0" fontId="28" fillId="0" borderId="65" xfId="0" applyFont="1" applyBorder="1" applyAlignment="1" applyProtection="1">
      <alignment horizontal="right" vertical="top"/>
    </xf>
    <xf numFmtId="0" fontId="28" fillId="0" borderId="64" xfId="0" applyFont="1" applyBorder="1" applyAlignment="1" applyProtection="1">
      <alignment horizontal="left" vertical="center"/>
    </xf>
    <xf numFmtId="0" fontId="28" fillId="0" borderId="64" xfId="0" applyFont="1" applyBorder="1" applyAlignment="1" applyProtection="1">
      <alignment vertical="center"/>
    </xf>
    <xf numFmtId="0" fontId="20" fillId="0" borderId="0" xfId="0" applyFont="1" applyAlignment="1">
      <alignment vertical="center"/>
    </xf>
    <xf numFmtId="0" fontId="10" fillId="0" borderId="0" xfId="0" applyFont="1" applyFill="1" applyBorder="1" applyAlignment="1" applyProtection="1">
      <alignment vertical="center"/>
    </xf>
    <xf numFmtId="38" fontId="18" fillId="2" borderId="88" xfId="1" applyFont="1" applyFill="1" applyBorder="1" applyAlignment="1" applyProtection="1">
      <alignment shrinkToFit="1"/>
    </xf>
    <xf numFmtId="38" fontId="18" fillId="2" borderId="89" xfId="1" applyFont="1" applyFill="1" applyBorder="1" applyAlignment="1" applyProtection="1">
      <alignment shrinkToFit="1"/>
    </xf>
    <xf numFmtId="38" fontId="18" fillId="2" borderId="90" xfId="1" applyFont="1" applyFill="1" applyBorder="1" applyAlignment="1" applyProtection="1">
      <alignment shrinkToFit="1"/>
    </xf>
    <xf numFmtId="0" fontId="10" fillId="0" borderId="0" xfId="0" applyFont="1" applyFill="1" applyBorder="1" applyAlignment="1" applyProtection="1">
      <alignment vertical="center"/>
    </xf>
    <xf numFmtId="0" fontId="45" fillId="0" borderId="77" xfId="0" applyFont="1" applyFill="1" applyBorder="1" applyAlignment="1" applyProtection="1">
      <alignment horizontal="center"/>
    </xf>
    <xf numFmtId="0" fontId="18" fillId="0" borderId="77" xfId="0" applyFont="1" applyFill="1" applyBorder="1" applyAlignment="1" applyProtection="1">
      <alignment horizontal="right" vertical="center"/>
    </xf>
    <xf numFmtId="0" fontId="18" fillId="0" borderId="77" xfId="0" applyFont="1" applyFill="1" applyBorder="1" applyAlignment="1" applyProtection="1">
      <alignment horizontal="right"/>
    </xf>
    <xf numFmtId="0" fontId="18" fillId="0" borderId="77" xfId="0" applyFont="1" applyFill="1" applyBorder="1" applyAlignment="1" applyProtection="1">
      <alignment horizontal="center"/>
    </xf>
    <xf numFmtId="0" fontId="18" fillId="0" borderId="77" xfId="0" applyFont="1" applyFill="1" applyBorder="1" applyAlignment="1" applyProtection="1">
      <alignment horizontal="center" shrinkToFit="1"/>
    </xf>
    <xf numFmtId="38" fontId="18" fillId="2" borderId="88" xfId="1" applyFont="1" applyFill="1" applyBorder="1" applyAlignment="1" applyProtection="1">
      <alignment vertical="center" shrinkToFit="1"/>
    </xf>
    <xf numFmtId="38" fontId="18" fillId="2" borderId="89" xfId="1" applyFont="1" applyFill="1" applyBorder="1" applyAlignment="1" applyProtection="1">
      <alignment vertical="center" shrinkToFit="1"/>
    </xf>
    <xf numFmtId="38" fontId="18" fillId="2" borderId="90" xfId="1" applyFont="1" applyFill="1" applyBorder="1" applyAlignment="1" applyProtection="1">
      <alignment vertical="center" shrinkToFit="1"/>
    </xf>
    <xf numFmtId="0" fontId="18" fillId="0" borderId="2" xfId="0" applyFont="1" applyFill="1" applyBorder="1" applyAlignment="1" applyProtection="1">
      <alignment horizontal="right" vertical="center"/>
    </xf>
    <xf numFmtId="0" fontId="18" fillId="0" borderId="37" xfId="0" applyFont="1" applyFill="1" applyBorder="1" applyAlignment="1" applyProtection="1">
      <alignment horizontal="right" vertical="center"/>
    </xf>
    <xf numFmtId="49" fontId="36" fillId="0" borderId="141" xfId="0" applyNumberFormat="1" applyFont="1" applyFill="1" applyBorder="1" applyAlignment="1" applyProtection="1">
      <alignment horizontal="center"/>
    </xf>
    <xf numFmtId="49" fontId="36" fillId="0" borderId="2" xfId="0" applyNumberFormat="1" applyFont="1" applyFill="1" applyBorder="1" applyAlignment="1" applyProtection="1">
      <alignment horizontal="center"/>
    </xf>
    <xf numFmtId="49" fontId="36" fillId="0" borderId="37" xfId="0" applyNumberFormat="1" applyFont="1" applyFill="1" applyBorder="1" applyAlignment="1" applyProtection="1">
      <alignment horizontal="center"/>
    </xf>
    <xf numFmtId="0" fontId="12" fillId="0" borderId="0" xfId="0" applyFont="1"/>
    <xf numFmtId="0" fontId="12"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lignment vertical="center"/>
    </xf>
    <xf numFmtId="38" fontId="19" fillId="2" borderId="63" xfId="1" applyFont="1" applyFill="1" applyBorder="1" applyAlignment="1" applyProtection="1">
      <alignment horizontal="right" vertical="center" shrinkToFit="1"/>
    </xf>
    <xf numFmtId="0" fontId="20" fillId="0" borderId="166" xfId="1" applyNumberFormat="1" applyFont="1" applyBorder="1" applyAlignment="1">
      <alignment vertical="center"/>
    </xf>
    <xf numFmtId="0" fontId="20" fillId="0" borderId="166" xfId="1" applyNumberFormat="1" applyFont="1" applyFill="1" applyBorder="1" applyAlignment="1">
      <alignment vertical="center"/>
    </xf>
    <xf numFmtId="0" fontId="20" fillId="0" borderId="0" xfId="1" applyNumberFormat="1" applyFont="1" applyAlignment="1">
      <alignment vertical="center"/>
    </xf>
    <xf numFmtId="0" fontId="20" fillId="0" borderId="0" xfId="0" applyNumberFormat="1" applyFont="1" applyAlignment="1">
      <alignment vertical="center"/>
    </xf>
    <xf numFmtId="0" fontId="20" fillId="0" borderId="0" xfId="0" applyFont="1" applyAlignment="1">
      <alignment vertical="center"/>
    </xf>
    <xf numFmtId="0" fontId="0" fillId="0" borderId="0" xfId="0" applyAlignment="1">
      <alignment horizontal="right"/>
    </xf>
    <xf numFmtId="0" fontId="0" fillId="0" borderId="80" xfId="0" applyBorder="1" applyAlignment="1">
      <alignment horizontal="right" vertical="top"/>
    </xf>
    <xf numFmtId="0" fontId="0" fillId="0" borderId="81" xfId="0" applyBorder="1" applyAlignment="1">
      <alignment horizontal="right"/>
    </xf>
    <xf numFmtId="0" fontId="33" fillId="0" borderId="81" xfId="0" applyFont="1" applyBorder="1" applyAlignment="1" applyProtection="1">
      <alignment horizontal="center" vertical="top"/>
    </xf>
    <xf numFmtId="38" fontId="61" fillId="2" borderId="167" xfId="1" applyFont="1" applyFill="1" applyBorder="1" applyAlignment="1" applyProtection="1">
      <alignment horizontal="right" vertical="center" shrinkToFit="1"/>
    </xf>
    <xf numFmtId="38" fontId="19" fillId="2" borderId="167" xfId="1" applyFont="1" applyFill="1" applyBorder="1" applyAlignment="1" applyProtection="1">
      <alignment horizontal="right" vertical="center" shrinkToFit="1"/>
    </xf>
    <xf numFmtId="0" fontId="12" fillId="0" borderId="166" xfId="0" applyFont="1" applyFill="1" applyBorder="1" applyAlignment="1" applyProtection="1">
      <alignment vertical="center"/>
    </xf>
    <xf numFmtId="0" fontId="62" fillId="0" borderId="0" xfId="0" applyFont="1" applyFill="1" applyBorder="1" applyAlignment="1" applyProtection="1">
      <alignment vertical="center" shrinkToFit="1"/>
    </xf>
    <xf numFmtId="0" fontId="11" fillId="0" borderId="164" xfId="0" applyFont="1" applyFill="1" applyBorder="1" applyAlignment="1" applyProtection="1">
      <alignment horizontal="center" vertical="center" textRotation="255"/>
    </xf>
    <xf numFmtId="49" fontId="63" fillId="0" borderId="48" xfId="0" applyNumberFormat="1" applyFont="1" applyFill="1" applyBorder="1" applyAlignment="1" applyProtection="1">
      <alignment horizontal="center" vertical="center"/>
    </xf>
    <xf numFmtId="38" fontId="56" fillId="2" borderId="168" xfId="1" applyFont="1" applyFill="1" applyBorder="1" applyAlignment="1" applyProtection="1">
      <alignment horizontal="right" vertical="center" shrinkToFit="1"/>
    </xf>
    <xf numFmtId="38" fontId="56" fillId="2" borderId="169" xfId="1" applyFont="1" applyFill="1" applyBorder="1" applyAlignment="1" applyProtection="1">
      <alignment horizontal="right" vertical="center" shrinkToFit="1"/>
    </xf>
    <xf numFmtId="38" fontId="56" fillId="2" borderId="170" xfId="1" applyFont="1" applyFill="1" applyBorder="1" applyAlignment="1" applyProtection="1">
      <alignment horizontal="right" vertical="center" shrinkToFit="1"/>
    </xf>
    <xf numFmtId="0" fontId="20" fillId="0" borderId="78" xfId="0" applyFont="1" applyBorder="1" applyAlignment="1" applyProtection="1">
      <alignment vertical="center"/>
    </xf>
    <xf numFmtId="0" fontId="28" fillId="0" borderId="63" xfId="0" applyFont="1" applyBorder="1" applyAlignment="1" applyProtection="1">
      <alignment horizontal="right" vertical="top"/>
    </xf>
    <xf numFmtId="0" fontId="20" fillId="0" borderId="81" xfId="0" applyFont="1" applyBorder="1" applyAlignment="1" applyProtection="1">
      <alignment vertical="center"/>
    </xf>
    <xf numFmtId="0" fontId="0" fillId="0" borderId="81" xfId="0" applyBorder="1" applyAlignment="1" applyProtection="1">
      <alignment vertical="center"/>
    </xf>
    <xf numFmtId="0" fontId="0" fillId="0" borderId="79" xfId="0" applyBorder="1" applyAlignment="1" applyProtection="1">
      <alignment vertical="center"/>
    </xf>
    <xf numFmtId="0" fontId="20" fillId="0" borderId="79" xfId="0" applyFont="1" applyBorder="1" applyAlignment="1" applyProtection="1">
      <alignment vertical="center"/>
    </xf>
    <xf numFmtId="0" fontId="20" fillId="0" borderId="91" xfId="0" applyFont="1" applyBorder="1" applyAlignment="1" applyProtection="1">
      <alignment vertical="center"/>
    </xf>
    <xf numFmtId="0" fontId="20" fillId="0" borderId="63" xfId="0" applyFont="1" applyBorder="1" applyAlignment="1" applyProtection="1">
      <alignment vertical="center"/>
    </xf>
    <xf numFmtId="0" fontId="0" fillId="0" borderId="80" xfId="0" applyBorder="1" applyAlignment="1" applyProtection="1">
      <alignment horizontal="right" vertical="top"/>
    </xf>
    <xf numFmtId="0" fontId="0" fillId="0" borderId="81" xfId="0" applyBorder="1" applyAlignment="1" applyProtection="1">
      <alignment horizontal="right"/>
    </xf>
    <xf numFmtId="0" fontId="20" fillId="0" borderId="63" xfId="0" applyFont="1" applyBorder="1" applyAlignment="1">
      <alignment vertical="center"/>
    </xf>
    <xf numFmtId="0" fontId="28" fillId="0" borderId="63" xfId="0" applyFont="1" applyBorder="1" applyAlignment="1">
      <alignment horizontal="right" vertical="top"/>
    </xf>
    <xf numFmtId="0" fontId="20" fillId="0" borderId="78" xfId="0" applyFont="1" applyBorder="1" applyAlignment="1">
      <alignment vertical="center"/>
    </xf>
    <xf numFmtId="0" fontId="20" fillId="0" borderId="68" xfId="0" applyFont="1" applyFill="1" applyBorder="1" applyAlignment="1" applyProtection="1">
      <alignment horizontal="center" vertical="center" textRotation="255" shrinkToFit="1"/>
    </xf>
    <xf numFmtId="49" fontId="18" fillId="0" borderId="0" xfId="0" applyNumberFormat="1" applyFont="1" applyFill="1" applyBorder="1" applyAlignment="1" applyProtection="1">
      <alignment horizontal="center"/>
      <protection locked="0"/>
    </xf>
    <xf numFmtId="49" fontId="18" fillId="0" borderId="0" xfId="0" applyNumberFormat="1" applyFont="1" applyFill="1" applyBorder="1" applyAlignment="1" applyProtection="1">
      <protection locked="0"/>
    </xf>
    <xf numFmtId="0" fontId="10" fillId="0" borderId="0" xfId="0" applyFont="1" applyFill="1" applyBorder="1" applyAlignment="1" applyProtection="1">
      <alignment vertical="center"/>
    </xf>
    <xf numFmtId="38" fontId="18" fillId="0" borderId="0" xfId="1" applyFont="1" applyFill="1" applyBorder="1" applyAlignment="1" applyProtection="1">
      <alignment vertical="center" shrinkToFit="1"/>
    </xf>
    <xf numFmtId="0" fontId="10" fillId="0" borderId="3" xfId="0" applyFont="1" applyFill="1" applyBorder="1" applyAlignment="1" applyProtection="1">
      <alignment horizontal="center" vertical="center" textRotation="255" shrinkToFit="1"/>
    </xf>
    <xf numFmtId="0" fontId="35" fillId="0" borderId="0" xfId="0" applyFont="1" applyBorder="1" applyAlignment="1" applyProtection="1">
      <alignment vertical="center"/>
    </xf>
    <xf numFmtId="0" fontId="35" fillId="0" borderId="135" xfId="0" applyFont="1" applyBorder="1" applyAlignment="1" applyProtection="1">
      <alignment vertical="center" shrinkToFit="1"/>
    </xf>
    <xf numFmtId="0" fontId="35" fillId="0" borderId="131" xfId="0" applyFont="1" applyBorder="1" applyAlignment="1" applyProtection="1">
      <alignment vertical="center" shrinkToFit="1"/>
    </xf>
    <xf numFmtId="0" fontId="25" fillId="0" borderId="80" xfId="0" applyFont="1" applyFill="1" applyBorder="1" applyAlignment="1">
      <alignment vertical="center"/>
    </xf>
    <xf numFmtId="0" fontId="20" fillId="0" borderId="81" xfId="0" applyFont="1" applyFill="1" applyBorder="1" applyAlignment="1">
      <alignment vertical="center"/>
    </xf>
    <xf numFmtId="0" fontId="25" fillId="0" borderId="78" xfId="0" applyFont="1" applyFill="1" applyBorder="1" applyAlignment="1">
      <alignment vertical="center"/>
    </xf>
    <xf numFmtId="0" fontId="20" fillId="0" borderId="91" xfId="0" applyFont="1" applyFill="1" applyBorder="1" applyAlignment="1">
      <alignment vertical="center"/>
    </xf>
    <xf numFmtId="0" fontId="25" fillId="0" borderId="64" xfId="0" applyFont="1" applyFill="1" applyBorder="1" applyAlignment="1">
      <alignment vertical="center"/>
    </xf>
    <xf numFmtId="0" fontId="20" fillId="0" borderId="79" xfId="0" applyFont="1" applyFill="1" applyBorder="1" applyAlignment="1">
      <alignment vertical="center"/>
    </xf>
    <xf numFmtId="0" fontId="27" fillId="0" borderId="0" xfId="0" applyFont="1" applyBorder="1" applyAlignment="1" applyProtection="1">
      <alignment vertical="center"/>
    </xf>
    <xf numFmtId="0" fontId="29" fillId="0" borderId="0" xfId="0" applyFont="1" applyBorder="1" applyAlignment="1" applyProtection="1">
      <alignment vertical="center"/>
    </xf>
    <xf numFmtId="0" fontId="0" fillId="0" borderId="81" xfId="0" applyBorder="1" applyAlignment="1" applyProtection="1"/>
    <xf numFmtId="0" fontId="20" fillId="0" borderId="74" xfId="0" applyFont="1" applyBorder="1" applyAlignment="1" applyProtection="1">
      <alignment vertical="center"/>
    </xf>
    <xf numFmtId="0" fontId="20" fillId="0" borderId="74" xfId="0" applyFont="1" applyBorder="1" applyAlignment="1">
      <alignment vertical="center"/>
    </xf>
    <xf numFmtId="49" fontId="18" fillId="0" borderId="0" xfId="0" applyNumberFormat="1" applyFont="1" applyFill="1" applyBorder="1" applyAlignment="1" applyProtection="1">
      <alignment horizontal="center"/>
      <protection locked="0"/>
    </xf>
    <xf numFmtId="49" fontId="14" fillId="0" borderId="29" xfId="0" applyNumberFormat="1" applyFont="1" applyFill="1" applyBorder="1" applyAlignment="1" applyProtection="1">
      <alignment horizontal="center" vertical="center"/>
    </xf>
    <xf numFmtId="49" fontId="14" fillId="0" borderId="25" xfId="0" applyNumberFormat="1" applyFont="1" applyFill="1" applyBorder="1" applyAlignment="1" applyProtection="1">
      <alignment horizontal="center" vertical="center"/>
    </xf>
    <xf numFmtId="49" fontId="14" fillId="0" borderId="20" xfId="0" applyNumberFormat="1" applyFont="1" applyFill="1" applyBorder="1" applyAlignment="1" applyProtection="1">
      <alignment horizontal="center" vertical="center"/>
    </xf>
    <xf numFmtId="0" fontId="10" fillId="0" borderId="37" xfId="0" applyFont="1" applyFill="1" applyBorder="1" applyAlignment="1" applyProtection="1">
      <alignment horizontal="right"/>
    </xf>
    <xf numFmtId="49" fontId="14" fillId="0" borderId="62" xfId="0" applyNumberFormat="1" applyFont="1" applyFill="1" applyBorder="1" applyAlignment="1" applyProtection="1">
      <alignment horizontal="center" vertical="center"/>
    </xf>
    <xf numFmtId="0" fontId="18" fillId="0" borderId="74" xfId="0" applyFont="1" applyFill="1" applyBorder="1" applyAlignment="1" applyProtection="1">
      <alignment horizontal="right"/>
    </xf>
    <xf numFmtId="0" fontId="46" fillId="0" borderId="111" xfId="0" applyFont="1" applyFill="1" applyBorder="1" applyAlignment="1" applyProtection="1">
      <alignment horizontal="right" vertical="center"/>
    </xf>
    <xf numFmtId="0" fontId="46" fillId="0" borderId="99" xfId="0" applyFont="1" applyFill="1" applyBorder="1" applyAlignment="1" applyProtection="1">
      <alignment horizontal="right" vertical="center"/>
    </xf>
    <xf numFmtId="0" fontId="46" fillId="0" borderId="100" xfId="0" applyFont="1" applyFill="1" applyBorder="1" applyAlignment="1" applyProtection="1">
      <alignment horizontal="right" vertical="center"/>
    </xf>
    <xf numFmtId="38" fontId="18" fillId="2" borderId="118" xfId="1" applyFont="1" applyFill="1" applyBorder="1" applyAlignment="1" applyProtection="1">
      <alignment vertical="center" shrinkToFit="1"/>
    </xf>
    <xf numFmtId="38" fontId="18" fillId="2" borderId="101" xfId="1" applyFont="1" applyFill="1" applyBorder="1" applyAlignment="1" applyProtection="1">
      <alignment vertical="center" shrinkToFit="1"/>
    </xf>
    <xf numFmtId="38" fontId="18" fillId="2" borderId="102" xfId="1" applyFont="1" applyFill="1" applyBorder="1" applyAlignment="1" applyProtection="1">
      <alignment vertical="center" shrinkToFit="1"/>
    </xf>
    <xf numFmtId="38" fontId="18" fillId="2" borderId="129" xfId="1" applyFont="1" applyFill="1" applyBorder="1" applyAlignment="1" applyProtection="1">
      <alignment vertical="center" shrinkToFit="1"/>
    </xf>
    <xf numFmtId="0" fontId="29" fillId="0" borderId="132" xfId="0" applyFont="1" applyBorder="1" applyAlignment="1" applyProtection="1">
      <alignment vertical="center"/>
    </xf>
    <xf numFmtId="0" fontId="20" fillId="0" borderId="0" xfId="0" applyFont="1" applyAlignment="1" applyProtection="1">
      <alignment vertical="center"/>
    </xf>
    <xf numFmtId="0" fontId="64" fillId="0" borderId="152" xfId="0" applyFont="1" applyFill="1" applyBorder="1" applyAlignment="1" applyProtection="1">
      <alignment vertical="center"/>
    </xf>
    <xf numFmtId="0" fontId="64" fillId="0" borderId="110" xfId="0" applyFont="1" applyFill="1" applyBorder="1" applyAlignment="1" applyProtection="1">
      <alignment vertical="center"/>
    </xf>
    <xf numFmtId="0" fontId="64" fillId="0" borderId="154" xfId="0" applyFont="1" applyFill="1" applyBorder="1" applyAlignment="1" applyProtection="1">
      <alignment vertical="center"/>
    </xf>
    <xf numFmtId="0" fontId="25" fillId="0" borderId="80" xfId="0" applyFont="1" applyFill="1" applyBorder="1" applyAlignment="1" applyProtection="1">
      <alignment vertical="center"/>
    </xf>
    <xf numFmtId="0" fontId="20" fillId="0" borderId="81" xfId="0" applyFont="1" applyFill="1" applyBorder="1" applyAlignment="1" applyProtection="1">
      <alignment vertical="center"/>
    </xf>
    <xf numFmtId="0" fontId="25" fillId="0" borderId="78" xfId="0" applyFont="1" applyFill="1" applyBorder="1" applyAlignment="1" applyProtection="1">
      <alignment vertical="center"/>
    </xf>
    <xf numFmtId="0" fontId="20" fillId="0" borderId="91" xfId="0" applyFont="1" applyFill="1" applyBorder="1" applyAlignment="1" applyProtection="1">
      <alignment vertical="center"/>
    </xf>
    <xf numFmtId="0" fontId="25" fillId="0" borderId="64" xfId="0" applyFont="1" applyFill="1" applyBorder="1" applyAlignment="1" applyProtection="1">
      <alignment vertical="center"/>
    </xf>
    <xf numFmtId="0" fontId="20" fillId="0" borderId="79" xfId="0" applyFont="1" applyFill="1" applyBorder="1" applyAlignment="1" applyProtection="1">
      <alignment vertical="center"/>
    </xf>
    <xf numFmtId="38" fontId="18" fillId="2" borderId="171" xfId="1" applyFont="1" applyFill="1" applyBorder="1" applyAlignment="1" applyProtection="1">
      <alignment shrinkToFit="1"/>
    </xf>
    <xf numFmtId="38" fontId="18" fillId="2" borderId="178" xfId="1" applyFont="1" applyFill="1" applyBorder="1" applyAlignment="1" applyProtection="1">
      <alignment shrinkToFit="1"/>
    </xf>
    <xf numFmtId="38" fontId="18" fillId="2" borderId="179" xfId="1" applyFont="1" applyFill="1" applyBorder="1" applyAlignment="1" applyProtection="1">
      <alignment shrinkToFit="1"/>
    </xf>
    <xf numFmtId="0" fontId="18" fillId="0" borderId="78" xfId="0" applyFont="1" applyFill="1" applyBorder="1" applyAlignment="1" applyProtection="1">
      <alignment horizontal="right" vertical="center"/>
    </xf>
    <xf numFmtId="49" fontId="18" fillId="0" borderId="77" xfId="0" applyNumberFormat="1" applyFont="1" applyFill="1" applyBorder="1" applyAlignment="1" applyProtection="1">
      <alignment horizontal="center"/>
      <protection locked="0" hidden="1"/>
    </xf>
    <xf numFmtId="49" fontId="18" fillId="0" borderId="78" xfId="0" applyNumberFormat="1" applyFont="1" applyFill="1" applyBorder="1" applyAlignment="1" applyProtection="1">
      <alignment horizontal="center"/>
      <protection locked="0" hidden="1"/>
    </xf>
    <xf numFmtId="0" fontId="45" fillId="0" borderId="77" xfId="0" applyFont="1" applyFill="1" applyBorder="1" applyAlignment="1" applyProtection="1">
      <alignment horizontal="center"/>
      <protection locked="0" hidden="1"/>
    </xf>
    <xf numFmtId="0" fontId="18" fillId="0" borderId="77" xfId="0" applyFont="1" applyFill="1" applyBorder="1" applyAlignment="1" applyProtection="1">
      <alignment horizontal="right" vertical="center"/>
      <protection locked="0" hidden="1"/>
    </xf>
    <xf numFmtId="0" fontId="18" fillId="0" borderId="78" xfId="0" applyFont="1" applyFill="1" applyBorder="1" applyAlignment="1" applyProtection="1">
      <alignment horizontal="right" vertical="center"/>
      <protection locked="0" hidden="1"/>
    </xf>
    <xf numFmtId="38" fontId="19" fillId="2" borderId="48" xfId="1" applyFont="1" applyFill="1" applyBorder="1" applyAlignment="1" applyProtection="1">
      <alignment horizontal="right" vertical="center" shrinkToFit="1"/>
    </xf>
    <xf numFmtId="0" fontId="10" fillId="0" borderId="0" xfId="0" applyFont="1" applyFill="1" applyBorder="1" applyAlignment="1" applyProtection="1">
      <alignment vertical="center"/>
    </xf>
    <xf numFmtId="49" fontId="18" fillId="0" borderId="0" xfId="0" applyNumberFormat="1" applyFont="1" applyFill="1" applyBorder="1" applyAlignment="1" applyProtection="1">
      <protection locked="0"/>
    </xf>
    <xf numFmtId="49" fontId="18" fillId="0" borderId="0" xfId="0" applyNumberFormat="1" applyFont="1" applyFill="1" applyBorder="1" applyAlignment="1" applyProtection="1">
      <alignment horizontal="center"/>
      <protection locked="0"/>
    </xf>
    <xf numFmtId="0" fontId="20" fillId="0" borderId="68" xfId="0" applyFont="1" applyFill="1" applyBorder="1" applyAlignment="1" applyProtection="1">
      <alignment horizontal="center" vertical="center" textRotation="255" shrinkToFit="1"/>
    </xf>
    <xf numFmtId="0" fontId="18" fillId="0" borderId="74" xfId="0" applyFont="1" applyFill="1" applyBorder="1" applyAlignment="1" applyProtection="1">
      <alignment horizontal="right"/>
    </xf>
    <xf numFmtId="178" fontId="12" fillId="0" borderId="166" xfId="0" applyNumberFormat="1" applyFont="1" applyFill="1" applyBorder="1" applyAlignment="1" applyProtection="1">
      <alignment vertical="center"/>
    </xf>
    <xf numFmtId="178" fontId="14" fillId="0" borderId="63" xfId="0" applyNumberFormat="1" applyFont="1" applyFill="1" applyBorder="1" applyAlignment="1" applyProtection="1">
      <alignment horizontal="center" vertical="center"/>
    </xf>
    <xf numFmtId="0" fontId="20" fillId="0" borderId="79" xfId="0" applyFont="1" applyBorder="1" applyAlignment="1">
      <alignment vertical="center"/>
    </xf>
    <xf numFmtId="0" fontId="20" fillId="0" borderId="81" xfId="0" applyFont="1" applyBorder="1" applyAlignment="1">
      <alignment vertical="center"/>
    </xf>
    <xf numFmtId="0" fontId="20" fillId="0" borderId="91" xfId="0" applyFont="1" applyBorder="1" applyAlignment="1">
      <alignment vertical="center"/>
    </xf>
    <xf numFmtId="0" fontId="20" fillId="0" borderId="64" xfId="0" applyFont="1" applyBorder="1" applyAlignment="1">
      <alignment vertical="center"/>
    </xf>
    <xf numFmtId="0" fontId="20" fillId="0" borderId="63" xfId="0" applyFont="1" applyBorder="1" applyAlignment="1">
      <alignment vertical="center"/>
    </xf>
    <xf numFmtId="0" fontId="12" fillId="0" borderId="80"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12" fillId="0" borderId="81" xfId="0" applyFont="1" applyBorder="1" applyAlignment="1" applyProtection="1">
      <alignment vertical="center"/>
      <protection locked="0"/>
    </xf>
    <xf numFmtId="0" fontId="12" fillId="0" borderId="78" xfId="0" applyFont="1" applyBorder="1" applyAlignment="1" applyProtection="1">
      <alignment vertical="center"/>
      <protection locked="0"/>
    </xf>
    <xf numFmtId="0" fontId="12" fillId="0" borderId="132" xfId="0" applyFont="1" applyBorder="1" applyAlignment="1" applyProtection="1">
      <alignment vertical="center"/>
      <protection locked="0"/>
    </xf>
    <xf numFmtId="0" fontId="12" fillId="0" borderId="91" xfId="0" applyFont="1" applyBorder="1" applyAlignment="1" applyProtection="1">
      <alignment vertical="center"/>
      <protection locked="0"/>
    </xf>
    <xf numFmtId="0" fontId="25" fillId="0" borderId="63" xfId="0" applyFont="1" applyBorder="1" applyAlignment="1">
      <alignment vertical="center"/>
    </xf>
    <xf numFmtId="0" fontId="25" fillId="0" borderId="79" xfId="0" applyFont="1" applyBorder="1" applyAlignment="1">
      <alignment vertical="center"/>
    </xf>
    <xf numFmtId="0" fontId="25" fillId="0" borderId="0" xfId="0" applyFont="1" applyBorder="1" applyAlignment="1">
      <alignment vertical="center"/>
    </xf>
    <xf numFmtId="0" fontId="25" fillId="0" borderId="81" xfId="0" applyFont="1" applyBorder="1" applyAlignment="1">
      <alignment vertical="center"/>
    </xf>
    <xf numFmtId="0" fontId="25" fillId="0" borderId="62" xfId="0" applyFont="1" applyBorder="1" applyAlignment="1" applyProtection="1">
      <alignment vertical="center"/>
    </xf>
    <xf numFmtId="0" fontId="29" fillId="0" borderId="135" xfId="0" applyFont="1" applyBorder="1" applyAlignment="1" applyProtection="1">
      <alignment vertical="center"/>
    </xf>
    <xf numFmtId="0" fontId="20" fillId="0" borderId="64" xfId="0" applyFont="1" applyBorder="1" applyAlignment="1" applyProtection="1">
      <alignment vertical="center"/>
    </xf>
    <xf numFmtId="0" fontId="20" fillId="0" borderId="78" xfId="0" applyFont="1" applyBorder="1" applyAlignment="1" applyProtection="1">
      <alignment vertical="center"/>
    </xf>
    <xf numFmtId="0" fontId="20" fillId="0" borderId="64" xfId="0" applyFont="1" applyBorder="1" applyAlignment="1" applyProtection="1">
      <alignment horizontal="left" vertical="center"/>
    </xf>
    <xf numFmtId="0" fontId="20" fillId="0" borderId="79" xfId="0" applyFont="1" applyBorder="1" applyAlignment="1" applyProtection="1">
      <alignment horizontal="left" vertical="center"/>
    </xf>
    <xf numFmtId="0" fontId="20" fillId="0" borderId="78" xfId="0" applyFont="1" applyBorder="1" applyAlignment="1" applyProtection="1">
      <alignment horizontal="left" vertical="center"/>
    </xf>
    <xf numFmtId="0" fontId="20" fillId="0" borderId="91" xfId="0" applyFont="1" applyBorder="1" applyAlignment="1" applyProtection="1">
      <alignment horizontal="left" vertical="center"/>
    </xf>
    <xf numFmtId="0" fontId="28" fillId="0" borderId="63" xfId="0" applyFont="1" applyBorder="1" applyAlignment="1" applyProtection="1">
      <alignment horizontal="right" vertical="top"/>
    </xf>
    <xf numFmtId="0" fontId="0" fillId="0" borderId="79" xfId="0" applyBorder="1" applyAlignment="1" applyProtection="1">
      <alignment horizontal="right"/>
    </xf>
    <xf numFmtId="0" fontId="20" fillId="0" borderId="81" xfId="0" applyFont="1" applyBorder="1" applyAlignment="1" applyProtection="1">
      <alignment vertical="center"/>
    </xf>
    <xf numFmtId="0" fontId="0" fillId="0" borderId="81" xfId="0" applyBorder="1" applyAlignment="1" applyProtection="1">
      <alignment vertical="center"/>
    </xf>
    <xf numFmtId="0" fontId="0" fillId="0" borderId="91" xfId="0" applyBorder="1" applyAlignment="1" applyProtection="1">
      <alignment vertical="center"/>
    </xf>
    <xf numFmtId="38" fontId="27" fillId="0" borderId="78" xfId="0" applyNumberFormat="1" applyFont="1" applyBorder="1" applyAlignment="1" applyProtection="1">
      <alignment vertical="center"/>
    </xf>
    <xf numFmtId="0" fontId="35" fillId="0" borderId="132" xfId="0" applyFont="1" applyBorder="1" applyAlignment="1" applyProtection="1">
      <alignment vertical="center"/>
    </xf>
    <xf numFmtId="0" fontId="35" fillId="0" borderId="91" xfId="0" applyFont="1" applyBorder="1" applyAlignment="1" applyProtection="1">
      <alignment vertical="center"/>
    </xf>
    <xf numFmtId="0" fontId="27" fillId="0" borderId="78" xfId="0" applyFont="1" applyBorder="1" applyAlignment="1" applyProtection="1">
      <alignment vertical="center"/>
    </xf>
    <xf numFmtId="0" fontId="27" fillId="0" borderId="132" xfId="0" applyFont="1" applyBorder="1" applyAlignment="1" applyProtection="1">
      <alignment vertical="center"/>
    </xf>
    <xf numFmtId="0" fontId="35" fillId="0" borderId="140" xfId="0" applyFont="1" applyBorder="1" applyAlignment="1" applyProtection="1">
      <alignment vertical="center"/>
    </xf>
    <xf numFmtId="0" fontId="20" fillId="0" borderId="80" xfId="0" applyFont="1" applyBorder="1" applyAlignment="1" applyProtection="1">
      <alignment vertical="center"/>
    </xf>
    <xf numFmtId="0" fontId="20" fillId="0" borderId="80" xfId="0" applyFont="1" applyBorder="1" applyAlignment="1" applyProtection="1">
      <alignment horizontal="left" vertical="center" wrapText="1"/>
    </xf>
    <xf numFmtId="0" fontId="20" fillId="0" borderId="81" xfId="0" applyFont="1" applyBorder="1" applyAlignment="1" applyProtection="1">
      <alignment horizontal="left" vertical="center" wrapText="1"/>
    </xf>
    <xf numFmtId="38" fontId="27" fillId="0" borderId="64" xfId="0" applyNumberFormat="1" applyFont="1" applyBorder="1" applyAlignment="1" applyProtection="1">
      <alignment vertical="center"/>
    </xf>
    <xf numFmtId="0" fontId="35" fillId="0" borderId="63" xfId="0" applyFont="1" applyBorder="1" applyAlignment="1" applyProtection="1">
      <alignment vertical="center"/>
    </xf>
    <xf numFmtId="0" fontId="35" fillId="0" borderId="79" xfId="0" applyFont="1" applyBorder="1" applyAlignment="1" applyProtection="1">
      <alignment vertical="center"/>
    </xf>
    <xf numFmtId="0" fontId="35" fillId="0" borderId="78" xfId="0" applyFont="1" applyBorder="1" applyAlignment="1" applyProtection="1">
      <alignment vertical="center"/>
    </xf>
    <xf numFmtId="0" fontId="27" fillId="0" borderId="64" xfId="0" applyFont="1" applyBorder="1" applyAlignment="1" applyProtection="1">
      <alignment vertical="center"/>
    </xf>
    <xf numFmtId="0" fontId="27" fillId="0" borderId="63" xfId="0" applyFont="1" applyBorder="1" applyAlignment="1" applyProtection="1">
      <alignment vertical="center"/>
    </xf>
    <xf numFmtId="0" fontId="35" fillId="0" borderId="65" xfId="0" applyFont="1" applyBorder="1" applyAlignment="1" applyProtection="1">
      <alignment vertical="center"/>
    </xf>
    <xf numFmtId="0" fontId="28" fillId="0" borderId="135" xfId="0" applyFont="1" applyBorder="1" applyAlignment="1" applyProtection="1">
      <alignment horizontal="right" vertical="top"/>
    </xf>
    <xf numFmtId="0" fontId="28" fillId="0" borderId="0" xfId="0" applyFont="1" applyBorder="1" applyAlignment="1" applyProtection="1">
      <alignment horizontal="right" vertical="top"/>
    </xf>
    <xf numFmtId="0" fontId="28" fillId="0" borderId="131" xfId="0" applyFont="1" applyBorder="1" applyAlignment="1" applyProtection="1">
      <alignment horizontal="right" vertical="top"/>
    </xf>
    <xf numFmtId="0" fontId="28" fillId="0" borderId="132" xfId="0" applyFont="1" applyBorder="1" applyAlignment="1" applyProtection="1">
      <alignment horizontal="right" vertical="top"/>
    </xf>
    <xf numFmtId="0" fontId="68" fillId="0" borderId="64" xfId="0" applyFont="1" applyBorder="1" applyAlignment="1" applyProtection="1">
      <alignment horizontal="right"/>
    </xf>
    <xf numFmtId="0" fontId="68" fillId="0" borderId="80" xfId="0" applyFont="1" applyBorder="1" applyAlignment="1" applyProtection="1">
      <alignment horizontal="right"/>
    </xf>
    <xf numFmtId="0" fontId="64" fillId="0" borderId="152" xfId="0" applyFont="1" applyFill="1" applyBorder="1" applyAlignment="1">
      <alignment vertical="center"/>
    </xf>
    <xf numFmtId="0" fontId="64" fillId="0" borderId="110" xfId="0" applyFont="1" applyFill="1" applyBorder="1" applyAlignment="1">
      <alignment vertical="center"/>
    </xf>
    <xf numFmtId="0" fontId="64" fillId="0" borderId="154" xfId="0" applyFont="1" applyFill="1" applyBorder="1" applyAlignment="1">
      <alignment vertical="center"/>
    </xf>
    <xf numFmtId="0" fontId="20" fillId="0" borderId="137" xfId="0" applyFont="1" applyBorder="1" applyAlignment="1" applyProtection="1">
      <alignment vertical="center"/>
    </xf>
    <xf numFmtId="0" fontId="0" fillId="0" borderId="0" xfId="0" applyBorder="1" applyAlignment="1" applyProtection="1">
      <alignment vertical="center"/>
    </xf>
    <xf numFmtId="0" fontId="0" fillId="0" borderId="135" xfId="0" applyBorder="1" applyAlignment="1" applyProtection="1">
      <alignment vertical="center"/>
    </xf>
    <xf numFmtId="0" fontId="0" fillId="0" borderId="69" xfId="0" applyBorder="1" applyAlignment="1" applyProtection="1">
      <alignment vertical="center"/>
    </xf>
    <xf numFmtId="0" fontId="0" fillId="0" borderId="70" xfId="0" applyBorder="1" applyAlignment="1" applyProtection="1">
      <alignment vertical="center"/>
    </xf>
    <xf numFmtId="0" fontId="20" fillId="0" borderId="64" xfId="0" applyFont="1" applyBorder="1" applyAlignment="1" applyProtection="1">
      <alignment horizontal="center" vertical="center"/>
    </xf>
    <xf numFmtId="0" fontId="20" fillId="0" borderId="63" xfId="0" applyFont="1" applyBorder="1" applyAlignment="1" applyProtection="1">
      <alignment horizontal="center" vertical="center"/>
    </xf>
    <xf numFmtId="0" fontId="20" fillId="0" borderId="79" xfId="0" applyFont="1" applyBorder="1" applyAlignment="1" applyProtection="1">
      <alignment horizontal="center" vertical="center"/>
    </xf>
    <xf numFmtId="0" fontId="20" fillId="0" borderId="80"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81" xfId="0" applyFont="1" applyBorder="1" applyAlignment="1" applyProtection="1">
      <alignment horizontal="center" vertical="center"/>
    </xf>
    <xf numFmtId="0" fontId="20" fillId="0" borderId="78" xfId="0" applyFont="1" applyBorder="1" applyAlignment="1" applyProtection="1">
      <alignment horizontal="center" vertical="center"/>
    </xf>
    <xf numFmtId="0" fontId="20" fillId="0" borderId="132" xfId="0" applyFont="1" applyBorder="1" applyAlignment="1" applyProtection="1">
      <alignment horizontal="center" vertical="center"/>
    </xf>
    <xf numFmtId="0" fontId="20" fillId="0" borderId="91" xfId="0" applyFont="1" applyBorder="1" applyAlignment="1" applyProtection="1">
      <alignment horizontal="center" vertical="center"/>
    </xf>
    <xf numFmtId="0" fontId="20" fillId="0" borderId="65" xfId="0" applyFont="1" applyBorder="1" applyAlignment="1" applyProtection="1">
      <alignment horizontal="center" vertical="center"/>
    </xf>
    <xf numFmtId="0" fontId="20" fillId="0" borderId="140" xfId="0" applyFont="1" applyBorder="1" applyAlignment="1" applyProtection="1">
      <alignment horizontal="center" vertical="center"/>
    </xf>
    <xf numFmtId="0" fontId="20" fillId="0" borderId="80" xfId="0" applyFont="1" applyBorder="1" applyAlignment="1" applyProtection="1">
      <alignment horizontal="left" vertical="center"/>
    </xf>
    <xf numFmtId="0" fontId="20" fillId="0" borderId="81" xfId="0" applyFont="1" applyBorder="1" applyAlignment="1" applyProtection="1">
      <alignment horizontal="left" vertical="center"/>
    </xf>
    <xf numFmtId="0" fontId="20" fillId="0" borderId="100" xfId="0" applyFont="1" applyBorder="1" applyAlignment="1" applyProtection="1">
      <alignment vertical="center"/>
    </xf>
    <xf numFmtId="0" fontId="0" fillId="0" borderId="81" xfId="0" applyBorder="1" applyAlignment="1" applyProtection="1">
      <alignment horizontal="center" vertical="center"/>
    </xf>
    <xf numFmtId="0" fontId="0" fillId="0" borderId="100" xfId="0" applyBorder="1" applyAlignment="1" applyProtection="1">
      <alignment horizontal="center" vertical="center"/>
    </xf>
    <xf numFmtId="0" fontId="0" fillId="0" borderId="119" xfId="0" applyBorder="1" applyAlignment="1" applyProtection="1">
      <alignment horizontal="center" vertical="center"/>
    </xf>
    <xf numFmtId="38" fontId="27" fillId="0" borderId="64" xfId="1" applyFont="1" applyBorder="1" applyAlignment="1" applyProtection="1">
      <alignment vertical="center"/>
    </xf>
    <xf numFmtId="38" fontId="0" fillId="0" borderId="63" xfId="1" applyFont="1" applyBorder="1" applyAlignment="1" applyProtection="1">
      <alignment vertical="center"/>
    </xf>
    <xf numFmtId="38" fontId="0" fillId="0" borderId="79" xfId="1" applyFont="1" applyBorder="1" applyAlignment="1" applyProtection="1">
      <alignment vertical="center"/>
    </xf>
    <xf numFmtId="38" fontId="0" fillId="0" borderId="100" xfId="1" applyFont="1" applyBorder="1" applyAlignment="1" applyProtection="1">
      <alignment vertical="center"/>
    </xf>
    <xf numFmtId="38" fontId="0" fillId="0" borderId="70" xfId="1" applyFont="1" applyBorder="1" applyAlignment="1" applyProtection="1">
      <alignment vertical="center"/>
    </xf>
    <xf numFmtId="38" fontId="0" fillId="0" borderId="119" xfId="1" applyFont="1" applyBorder="1" applyAlignment="1" applyProtection="1">
      <alignment vertical="center"/>
    </xf>
    <xf numFmtId="0" fontId="0" fillId="0" borderId="63" xfId="0" applyBorder="1" applyAlignment="1" applyProtection="1">
      <alignment vertical="center"/>
    </xf>
    <xf numFmtId="0" fontId="0" fillId="0" borderId="79" xfId="0" applyBorder="1" applyAlignment="1" applyProtection="1">
      <alignment vertical="center"/>
    </xf>
    <xf numFmtId="0" fontId="0" fillId="0" borderId="100" xfId="0" applyBorder="1" applyAlignment="1" applyProtection="1">
      <alignment vertical="center"/>
    </xf>
    <xf numFmtId="0" fontId="0" fillId="0" borderId="119" xfId="0" applyBorder="1" applyAlignment="1" applyProtection="1">
      <alignment vertical="center"/>
    </xf>
    <xf numFmtId="0" fontId="0" fillId="0" borderId="65" xfId="0" applyBorder="1" applyAlignment="1" applyProtection="1">
      <alignment vertical="center"/>
    </xf>
    <xf numFmtId="0" fontId="0" fillId="0" borderId="138" xfId="0" applyBorder="1" applyAlignment="1" applyProtection="1">
      <alignment vertical="center"/>
    </xf>
    <xf numFmtId="0" fontId="25" fillId="0" borderId="64" xfId="0" applyFont="1" applyBorder="1" applyAlignment="1" applyProtection="1">
      <alignment horizontal="left" vertical="center" wrapText="1"/>
    </xf>
    <xf numFmtId="0" fontId="25" fillId="0" borderId="79" xfId="0" applyFont="1" applyBorder="1" applyAlignment="1" applyProtection="1">
      <alignment horizontal="left" vertical="center" wrapText="1"/>
    </xf>
    <xf numFmtId="0" fontId="25" fillId="0" borderId="78" xfId="0" applyFont="1" applyBorder="1" applyAlignment="1" applyProtection="1">
      <alignment horizontal="left" vertical="center" wrapText="1"/>
    </xf>
    <xf numFmtId="0" fontId="25" fillId="0" borderId="91" xfId="0" applyFont="1" applyBorder="1" applyAlignment="1" applyProtection="1">
      <alignment horizontal="left" vertical="center" wrapText="1"/>
    </xf>
    <xf numFmtId="0" fontId="20" fillId="0" borderId="64" xfId="0" applyFont="1" applyBorder="1" applyAlignment="1" applyProtection="1">
      <alignment horizontal="left" vertical="center" wrapText="1"/>
    </xf>
    <xf numFmtId="0" fontId="20" fillId="0" borderId="79" xfId="0" applyFont="1" applyBorder="1" applyAlignment="1" applyProtection="1">
      <alignment horizontal="left" vertical="center" wrapText="1"/>
    </xf>
    <xf numFmtId="0" fontId="20" fillId="0" borderId="78" xfId="0" applyFont="1" applyBorder="1" applyAlignment="1" applyProtection="1">
      <alignment horizontal="left" vertical="center" wrapText="1"/>
    </xf>
    <xf numFmtId="0" fontId="20" fillId="0" borderId="91" xfId="0" applyFont="1" applyBorder="1" applyAlignment="1" applyProtection="1">
      <alignment horizontal="left" vertical="center" wrapText="1"/>
    </xf>
    <xf numFmtId="38" fontId="27" fillId="0" borderId="63" xfId="1" applyFont="1" applyBorder="1" applyAlignment="1" applyProtection="1">
      <alignment vertical="center"/>
    </xf>
    <xf numFmtId="38" fontId="35" fillId="0" borderId="63" xfId="1" applyFont="1" applyBorder="1" applyAlignment="1" applyProtection="1">
      <alignment vertical="center"/>
    </xf>
    <xf numFmtId="38" fontId="35" fillId="0" borderId="79" xfId="1" applyFont="1" applyBorder="1" applyAlignment="1" applyProtection="1">
      <alignment vertical="center"/>
    </xf>
    <xf numFmtId="38" fontId="35" fillId="0" borderId="132" xfId="1" applyFont="1" applyBorder="1" applyAlignment="1" applyProtection="1">
      <alignment vertical="center"/>
    </xf>
    <xf numFmtId="38" fontId="35" fillId="0" borderId="91" xfId="1" applyFont="1" applyBorder="1" applyAlignment="1" applyProtection="1">
      <alignment vertical="center"/>
    </xf>
    <xf numFmtId="38" fontId="27" fillId="0" borderId="63" xfId="0" applyNumberFormat="1" applyFont="1" applyBorder="1" applyAlignment="1" applyProtection="1">
      <alignment vertical="center"/>
    </xf>
    <xf numFmtId="0" fontId="20" fillId="0" borderId="62" xfId="0" applyFont="1" applyBorder="1" applyAlignment="1" applyProtection="1">
      <alignment vertical="center"/>
    </xf>
    <xf numFmtId="0" fontId="20" fillId="0" borderId="131" xfId="0" applyFont="1" applyBorder="1" applyAlignment="1" applyProtection="1">
      <alignment vertical="center"/>
    </xf>
    <xf numFmtId="0" fontId="20" fillId="0" borderId="63" xfId="0" applyFont="1" applyBorder="1" applyAlignment="1" applyProtection="1">
      <alignment vertical="center"/>
    </xf>
    <xf numFmtId="0" fontId="20" fillId="0" borderId="79" xfId="0" applyFont="1" applyBorder="1" applyAlignment="1" applyProtection="1">
      <alignment vertical="center"/>
    </xf>
    <xf numFmtId="0" fontId="20" fillId="0" borderId="132" xfId="0" applyFont="1" applyBorder="1" applyAlignment="1" applyProtection="1">
      <alignment vertical="center"/>
    </xf>
    <xf numFmtId="0" fontId="20" fillId="0" borderId="91" xfId="0" applyFont="1" applyBorder="1" applyAlignment="1" applyProtection="1">
      <alignment vertical="center"/>
    </xf>
    <xf numFmtId="38" fontId="35" fillId="0" borderId="78" xfId="1" applyFont="1" applyBorder="1" applyAlignment="1" applyProtection="1">
      <alignment vertical="center"/>
    </xf>
    <xf numFmtId="38" fontId="27" fillId="0" borderId="64" xfId="1" applyFont="1" applyBorder="1" applyAlignment="1" applyProtection="1">
      <alignment horizontal="right" vertical="center"/>
    </xf>
    <xf numFmtId="38" fontId="27" fillId="0" borderId="63" xfId="1" applyFont="1" applyBorder="1" applyAlignment="1" applyProtection="1">
      <alignment horizontal="right" vertical="center"/>
    </xf>
    <xf numFmtId="38" fontId="27" fillId="0" borderId="79" xfId="1" applyFont="1" applyBorder="1" applyAlignment="1" applyProtection="1">
      <alignment horizontal="right" vertical="center"/>
    </xf>
    <xf numFmtId="38" fontId="27" fillId="0" borderId="78" xfId="1" applyFont="1" applyBorder="1" applyAlignment="1" applyProtection="1">
      <alignment horizontal="right" vertical="center"/>
    </xf>
    <xf numFmtId="38" fontId="27" fillId="0" borderId="132" xfId="1" applyFont="1" applyBorder="1" applyAlignment="1" applyProtection="1">
      <alignment horizontal="right" vertical="center"/>
    </xf>
    <xf numFmtId="38" fontId="27" fillId="0" borderId="91" xfId="1" applyFont="1" applyBorder="1" applyAlignment="1" applyProtection="1">
      <alignment horizontal="right" vertical="center"/>
    </xf>
    <xf numFmtId="0" fontId="20" fillId="0" borderId="135" xfId="0" applyFont="1" applyBorder="1" applyAlignment="1" applyProtection="1">
      <alignment vertical="center"/>
    </xf>
    <xf numFmtId="0" fontId="21" fillId="0" borderId="0" xfId="0" applyFont="1" applyBorder="1" applyAlignment="1" applyProtection="1">
      <alignment vertical="center" wrapText="1"/>
    </xf>
    <xf numFmtId="0" fontId="21" fillId="0" borderId="81" xfId="0" applyFont="1" applyBorder="1" applyAlignment="1" applyProtection="1">
      <alignment vertical="center"/>
    </xf>
    <xf numFmtId="0" fontId="21" fillId="0" borderId="0" xfId="0" applyFont="1" applyBorder="1" applyAlignment="1" applyProtection="1">
      <alignment vertical="center"/>
    </xf>
    <xf numFmtId="0" fontId="20" fillId="0" borderId="0" xfId="0" applyFont="1" applyBorder="1" applyAlignment="1" applyProtection="1">
      <alignment vertical="center"/>
    </xf>
    <xf numFmtId="0" fontId="25" fillId="0" borderId="135" xfId="0" applyFont="1" applyBorder="1" applyAlignment="1" applyProtection="1">
      <alignment vertical="center"/>
    </xf>
    <xf numFmtId="0" fontId="20" fillId="0" borderId="63" xfId="0" applyFont="1" applyBorder="1" applyAlignment="1" applyProtection="1">
      <alignment vertical="center" wrapText="1"/>
    </xf>
    <xf numFmtId="38" fontId="27" fillId="0" borderId="78" xfId="1" quotePrefix="1" applyFont="1" applyBorder="1" applyAlignment="1" applyProtection="1">
      <alignment vertical="center"/>
    </xf>
    <xf numFmtId="38" fontId="27" fillId="0" borderId="78" xfId="1" applyFont="1" applyBorder="1" applyAlignment="1" applyProtection="1">
      <alignment vertical="center"/>
    </xf>
    <xf numFmtId="38" fontId="27" fillId="0" borderId="132" xfId="1" applyFont="1" applyBorder="1" applyAlignment="1" applyProtection="1">
      <alignment vertical="center"/>
    </xf>
    <xf numFmtId="38" fontId="27" fillId="0" borderId="132" xfId="0" applyNumberFormat="1" applyFont="1" applyBorder="1" applyAlignment="1" applyProtection="1">
      <alignment vertical="center"/>
    </xf>
    <xf numFmtId="0" fontId="20" fillId="0" borderId="0" xfId="0" applyFont="1" applyBorder="1" applyAlignment="1" applyProtection="1">
      <alignment vertical="center" wrapText="1"/>
    </xf>
    <xf numFmtId="0" fontId="20" fillId="0" borderId="80" xfId="0" applyFont="1" applyBorder="1" applyAlignment="1" applyProtection="1">
      <alignment horizontal="right" vertical="top"/>
    </xf>
    <xf numFmtId="0" fontId="0" fillId="0" borderId="80" xfId="0" applyBorder="1" applyAlignment="1" applyProtection="1">
      <alignment horizontal="right"/>
    </xf>
    <xf numFmtId="0" fontId="0" fillId="0" borderId="100" xfId="0" applyBorder="1" applyAlignment="1" applyProtection="1">
      <alignment horizontal="right"/>
    </xf>
    <xf numFmtId="0" fontId="41" fillId="0" borderId="0" xfId="0" applyFont="1" applyBorder="1" applyAlignment="1" applyProtection="1">
      <alignment horizontal="left" vertical="center"/>
    </xf>
    <xf numFmtId="0" fontId="20" fillId="0" borderId="80"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20" fillId="0" borderId="81" xfId="0" applyFont="1" applyBorder="1" applyAlignment="1" applyProtection="1">
      <alignment horizontal="center" vertical="center" wrapText="1"/>
    </xf>
    <xf numFmtId="0" fontId="20" fillId="0" borderId="100" xfId="0" applyFont="1" applyBorder="1" applyAlignment="1" applyProtection="1">
      <alignment horizontal="center" vertical="center" wrapText="1"/>
    </xf>
    <xf numFmtId="0" fontId="20" fillId="0" borderId="70" xfId="0" applyFont="1" applyBorder="1" applyAlignment="1" applyProtection="1">
      <alignment horizontal="center" vertical="center" wrapText="1"/>
    </xf>
    <xf numFmtId="0" fontId="20" fillId="0" borderId="119" xfId="0" applyFont="1" applyBorder="1" applyAlignment="1" applyProtection="1">
      <alignment horizontal="center" vertical="center" wrapText="1"/>
    </xf>
    <xf numFmtId="0" fontId="25" fillId="0" borderId="59" xfId="0" applyFont="1" applyBorder="1" applyAlignment="1" applyProtection="1">
      <alignment vertical="center"/>
    </xf>
    <xf numFmtId="0" fontId="25" fillId="0" borderId="54" xfId="0" applyFont="1" applyBorder="1" applyAlignment="1" applyProtection="1">
      <alignment horizontal="center" vertical="center" shrinkToFit="1"/>
    </xf>
    <xf numFmtId="0" fontId="20" fillId="0" borderId="64" xfId="0" quotePrefix="1" applyFont="1" applyBorder="1" applyAlignment="1" applyProtection="1">
      <alignment vertical="center"/>
    </xf>
    <xf numFmtId="0" fontId="20" fillId="0" borderId="80" xfId="0" quotePrefix="1" applyFont="1" applyBorder="1" applyAlignment="1" applyProtection="1">
      <alignment vertical="center"/>
    </xf>
    <xf numFmtId="0" fontId="20" fillId="0" borderId="63" xfId="0" applyFont="1" applyBorder="1" applyAlignment="1" applyProtection="1">
      <alignment horizontal="distributed" vertical="center"/>
    </xf>
    <xf numFmtId="0" fontId="20" fillId="0" borderId="79" xfId="0" applyFont="1" applyBorder="1" applyAlignment="1" applyProtection="1">
      <alignment horizontal="distributed" vertical="center"/>
    </xf>
    <xf numFmtId="0" fontId="20" fillId="0" borderId="0" xfId="0" applyFont="1" applyBorder="1" applyAlignment="1" applyProtection="1">
      <alignment horizontal="distributed" vertical="center"/>
    </xf>
    <xf numFmtId="0" fontId="20" fillId="0" borderId="81" xfId="0" applyFont="1" applyBorder="1" applyAlignment="1" applyProtection="1">
      <alignment horizontal="distributed" vertical="center"/>
    </xf>
    <xf numFmtId="0" fontId="20" fillId="0" borderId="64" xfId="0" applyFont="1" applyBorder="1" applyAlignment="1" applyProtection="1">
      <alignment horizontal="right" vertical="top"/>
    </xf>
    <xf numFmtId="0" fontId="0" fillId="0" borderId="80" xfId="0" applyBorder="1" applyAlignment="1" applyProtection="1">
      <alignment horizontal="right" vertical="top"/>
    </xf>
    <xf numFmtId="0" fontId="25" fillId="0" borderId="63" xfId="0" applyFont="1" applyBorder="1" applyAlignment="1" applyProtection="1">
      <alignment horizontal="distributed" vertical="center" wrapText="1"/>
    </xf>
    <xf numFmtId="0" fontId="25" fillId="0" borderId="79" xfId="0" applyFont="1" applyBorder="1" applyAlignment="1" applyProtection="1">
      <alignment horizontal="distributed" vertical="center" wrapText="1"/>
    </xf>
    <xf numFmtId="0" fontId="25" fillId="0" borderId="0" xfId="0" applyFont="1" applyBorder="1" applyAlignment="1" applyProtection="1">
      <alignment horizontal="distributed" vertical="center" wrapText="1"/>
    </xf>
    <xf numFmtId="0" fontId="25" fillId="0" borderId="81" xfId="0" applyFont="1" applyBorder="1" applyAlignment="1" applyProtection="1">
      <alignment horizontal="distributed" vertical="center" wrapText="1"/>
    </xf>
    <xf numFmtId="0" fontId="25" fillId="0" borderId="132" xfId="0" applyFont="1" applyBorder="1" applyAlignment="1" applyProtection="1">
      <alignment horizontal="distributed" vertical="center" wrapText="1"/>
    </xf>
    <xf numFmtId="0" fontId="25" fillId="0" borderId="91" xfId="0" applyFont="1" applyBorder="1" applyAlignment="1" applyProtection="1">
      <alignment horizontal="distributed" vertical="center" wrapText="1"/>
    </xf>
    <xf numFmtId="0" fontId="20" fillId="0" borderId="109" xfId="0" applyFont="1" applyBorder="1" applyAlignment="1" applyProtection="1">
      <alignment horizontal="center" vertical="center"/>
    </xf>
    <xf numFmtId="0" fontId="20" fillId="0" borderId="110" xfId="0" applyFont="1" applyBorder="1" applyAlignment="1" applyProtection="1">
      <alignment horizontal="center" vertical="center"/>
    </xf>
    <xf numFmtId="0" fontId="20" fillId="0" borderId="130" xfId="0" applyFont="1" applyBorder="1" applyAlignment="1" applyProtection="1">
      <alignment horizontal="center" vertical="center"/>
    </xf>
    <xf numFmtId="0" fontId="20" fillId="0" borderId="135" xfId="0" applyFont="1" applyBorder="1" applyAlignment="1" applyProtection="1">
      <alignment horizontal="center" vertical="center"/>
    </xf>
    <xf numFmtId="0" fontId="20" fillId="0" borderId="58" xfId="0" applyFont="1" applyBorder="1" applyAlignment="1" applyProtection="1">
      <alignment horizontal="distributed" vertical="center" justifyLastLine="1"/>
    </xf>
    <xf numFmtId="0" fontId="20" fillId="0" borderId="51" xfId="0" applyFont="1" applyBorder="1" applyAlignment="1" applyProtection="1">
      <alignment horizontal="distributed" vertical="center" justifyLastLine="1"/>
    </xf>
    <xf numFmtId="0" fontId="20" fillId="0" borderId="52" xfId="0" applyFont="1" applyBorder="1" applyAlignment="1" applyProtection="1">
      <alignment horizontal="distributed" vertical="center" justifyLastLine="1"/>
    </xf>
    <xf numFmtId="0" fontId="25" fillId="0" borderId="62" xfId="0" applyFont="1" applyBorder="1" applyAlignment="1" applyProtection="1">
      <alignment horizontal="center" vertical="center"/>
    </xf>
    <xf numFmtId="0" fontId="25" fillId="0" borderId="135" xfId="0" applyFont="1" applyBorder="1" applyAlignment="1" applyProtection="1">
      <alignment horizontal="center" vertical="center"/>
    </xf>
    <xf numFmtId="0" fontId="25" fillId="0" borderId="131" xfId="0" applyFont="1" applyBorder="1" applyAlignment="1" applyProtection="1">
      <alignment horizontal="center" vertical="center"/>
    </xf>
    <xf numFmtId="0" fontId="25" fillId="0" borderId="0" xfId="0" applyFont="1" applyBorder="1" applyAlignment="1" applyProtection="1">
      <alignment horizontal="center" vertical="center"/>
    </xf>
    <xf numFmtId="0" fontId="25" fillId="0" borderId="64" xfId="0" applyFont="1" applyBorder="1" applyAlignment="1" applyProtection="1">
      <alignment horizontal="center" vertical="center"/>
    </xf>
    <xf numFmtId="0" fontId="25" fillId="0" borderId="63" xfId="0" applyFont="1" applyBorder="1" applyAlignment="1" applyProtection="1">
      <alignment horizontal="center" vertical="center"/>
    </xf>
    <xf numFmtId="0" fontId="25" fillId="0" borderId="79" xfId="0" applyFont="1" applyBorder="1" applyAlignment="1" applyProtection="1">
      <alignment horizontal="center" vertical="center"/>
    </xf>
    <xf numFmtId="0" fontId="25" fillId="0" borderId="59" xfId="0" applyFont="1" applyBorder="1" applyAlignment="1" applyProtection="1">
      <alignment horizontal="center" vertical="center"/>
    </xf>
    <xf numFmtId="0" fontId="25" fillId="0" borderId="54" xfId="0" applyFont="1" applyBorder="1" applyAlignment="1" applyProtection="1">
      <alignment horizontal="center" vertical="center"/>
    </xf>
    <xf numFmtId="0" fontId="25" fillId="0" borderId="139" xfId="0" applyFont="1" applyBorder="1" applyAlignment="1" applyProtection="1">
      <alignment horizontal="center" vertical="center"/>
    </xf>
    <xf numFmtId="0" fontId="25" fillId="0" borderId="65" xfId="0" applyFont="1" applyBorder="1" applyAlignment="1" applyProtection="1">
      <alignment horizontal="center" vertical="center"/>
    </xf>
    <xf numFmtId="0" fontId="20" fillId="0" borderId="82" xfId="0" applyFont="1" applyBorder="1" applyAlignment="1" applyProtection="1">
      <alignment vertical="distributed" textRotation="255" justifyLastLine="1"/>
    </xf>
    <xf numFmtId="0" fontId="20" fillId="0" borderId="74" xfId="0" applyFont="1" applyBorder="1" applyAlignment="1" applyProtection="1">
      <alignment vertical="distributed" textRotation="255" justifyLastLine="1"/>
    </xf>
    <xf numFmtId="0" fontId="22" fillId="0" borderId="74" xfId="0" applyFont="1" applyBorder="1" applyAlignment="1" applyProtection="1">
      <alignment vertical="distributed" textRotation="255" justifyLastLine="1"/>
    </xf>
    <xf numFmtId="0" fontId="20" fillId="0" borderId="64" xfId="0" quotePrefix="1" applyFont="1" applyBorder="1" applyAlignment="1" applyProtection="1">
      <alignment horizontal="center" vertical="center"/>
    </xf>
    <xf numFmtId="0" fontId="20" fillId="0" borderId="80" xfId="0" quotePrefix="1" applyFont="1" applyBorder="1" applyAlignment="1" applyProtection="1">
      <alignment horizontal="center" vertical="center"/>
    </xf>
    <xf numFmtId="0" fontId="48" fillId="0" borderId="64" xfId="0" applyFont="1" applyFill="1" applyBorder="1" applyAlignment="1" applyProtection="1">
      <alignment vertical="center" shrinkToFit="1"/>
    </xf>
    <xf numFmtId="0" fontId="49" fillId="0" borderId="63" xfId="0" applyFont="1" applyBorder="1" applyAlignment="1" applyProtection="1">
      <alignment vertical="center" shrinkToFit="1"/>
    </xf>
    <xf numFmtId="0" fontId="48" fillId="0" borderId="80" xfId="0" applyFont="1" applyFill="1" applyBorder="1" applyAlignment="1" applyProtection="1">
      <alignment vertical="center" shrinkToFit="1"/>
    </xf>
    <xf numFmtId="0" fontId="49" fillId="0" borderId="0" xfId="0" applyFont="1" applyBorder="1" applyAlignment="1" applyProtection="1">
      <alignment vertical="center" shrinkToFit="1"/>
    </xf>
    <xf numFmtId="0" fontId="49" fillId="0" borderId="80" xfId="0" applyFont="1" applyBorder="1" applyAlignment="1" applyProtection="1">
      <alignment vertical="center" shrinkToFit="1"/>
    </xf>
    <xf numFmtId="0" fontId="49" fillId="0" borderId="0" xfId="0" applyFont="1" applyAlignment="1" applyProtection="1">
      <alignment vertical="center" shrinkToFit="1"/>
    </xf>
    <xf numFmtId="0" fontId="38" fillId="0" borderId="80" xfId="0" applyFont="1" applyFill="1" applyBorder="1" applyAlignment="1" applyProtection="1">
      <alignment vertical="center" wrapText="1"/>
    </xf>
    <xf numFmtId="0" fontId="65" fillId="0" borderId="0" xfId="0" applyFont="1" applyAlignment="1" applyProtection="1">
      <alignment vertical="center" wrapText="1"/>
    </xf>
    <xf numFmtId="0" fontId="65" fillId="0" borderId="0" xfId="0" applyFont="1" applyBorder="1" applyAlignment="1" applyProtection="1">
      <alignment vertical="center" wrapText="1"/>
    </xf>
    <xf numFmtId="0" fontId="65" fillId="0" borderId="80" xfId="0" applyFont="1" applyBorder="1" applyAlignment="1" applyProtection="1">
      <alignment vertical="center" wrapText="1"/>
    </xf>
    <xf numFmtId="0" fontId="20" fillId="0" borderId="134" xfId="0" applyFont="1" applyBorder="1" applyAlignment="1" applyProtection="1">
      <alignment horizontal="right" vertical="center"/>
    </xf>
    <xf numFmtId="0" fontId="0" fillId="0" borderId="134" xfId="0" applyBorder="1" applyAlignment="1" applyProtection="1">
      <alignment horizontal="right" vertical="center"/>
    </xf>
    <xf numFmtId="0" fontId="0" fillId="0" borderId="0" xfId="0" applyAlignment="1" applyProtection="1">
      <alignment horizontal="right" vertical="center"/>
    </xf>
    <xf numFmtId="0" fontId="0" fillId="0" borderId="70" xfId="0" applyBorder="1" applyAlignment="1" applyProtection="1">
      <alignment horizontal="right" vertical="center"/>
    </xf>
    <xf numFmtId="0" fontId="20" fillId="0" borderId="134" xfId="0" applyFont="1" applyBorder="1" applyAlignment="1" applyProtection="1">
      <alignment vertical="center"/>
    </xf>
    <xf numFmtId="0" fontId="20" fillId="0" borderId="70" xfId="0" applyFont="1" applyBorder="1" applyAlignment="1" applyProtection="1">
      <alignment vertical="center"/>
    </xf>
    <xf numFmtId="0" fontId="20" fillId="0" borderId="0" xfId="0" applyFont="1" applyBorder="1" applyAlignment="1" applyProtection="1">
      <alignment horizontal="left" vertical="center"/>
    </xf>
    <xf numFmtId="0" fontId="0" fillId="0" borderId="81" xfId="0" applyBorder="1" applyAlignment="1" applyProtection="1">
      <alignment horizontal="left"/>
    </xf>
    <xf numFmtId="0" fontId="20" fillId="0" borderId="70" xfId="0" applyFont="1" applyBorder="1" applyAlignment="1" applyProtection="1">
      <alignment horizontal="left" vertical="center"/>
    </xf>
    <xf numFmtId="0" fontId="0" fillId="0" borderId="119" xfId="0" applyBorder="1" applyAlignment="1" applyProtection="1">
      <alignment horizontal="left"/>
    </xf>
    <xf numFmtId="0" fontId="25" fillId="0" borderId="54" xfId="0" applyFont="1" applyBorder="1" applyAlignment="1" applyProtection="1">
      <alignment horizontal="distributed" vertical="center"/>
    </xf>
    <xf numFmtId="0" fontId="32" fillId="0" borderId="59" xfId="0" applyFont="1" applyBorder="1" applyAlignment="1" applyProtection="1">
      <alignment horizontal="center" vertical="center"/>
    </xf>
    <xf numFmtId="0" fontId="32" fillId="0" borderId="54" xfId="0" applyFont="1" applyBorder="1" applyAlignment="1" applyProtection="1">
      <alignment horizontal="center" vertical="center"/>
    </xf>
    <xf numFmtId="0" fontId="32" fillId="0" borderId="139" xfId="0" applyFont="1" applyBorder="1" applyAlignment="1" applyProtection="1">
      <alignment horizontal="center" vertical="center"/>
    </xf>
    <xf numFmtId="0" fontId="0" fillId="0" borderId="63" xfId="0" applyBorder="1" applyAlignment="1" applyProtection="1">
      <alignment horizontal="right" vertical="top"/>
    </xf>
    <xf numFmtId="0" fontId="0" fillId="0" borderId="0" xfId="0" applyAlignment="1" applyProtection="1">
      <alignment horizontal="right"/>
    </xf>
    <xf numFmtId="0" fontId="0" fillId="0" borderId="81" xfId="0" applyBorder="1" applyAlignment="1" applyProtection="1">
      <alignment horizontal="right"/>
    </xf>
    <xf numFmtId="0" fontId="20" fillId="0" borderId="64" xfId="0" applyFont="1" applyFill="1" applyBorder="1" applyAlignment="1" applyProtection="1">
      <alignment horizontal="center" vertical="center" wrapText="1"/>
    </xf>
    <xf numFmtId="0" fontId="20" fillId="0" borderId="80" xfId="0" applyFont="1" applyFill="1" applyBorder="1" applyAlignment="1" applyProtection="1">
      <alignment horizontal="center" vertical="center" wrapText="1"/>
    </xf>
    <xf numFmtId="0" fontId="20" fillId="0" borderId="78" xfId="0" applyFont="1" applyFill="1" applyBorder="1" applyAlignment="1" applyProtection="1">
      <alignment horizontal="center" vertical="center" wrapText="1"/>
    </xf>
    <xf numFmtId="0" fontId="25" fillId="0" borderId="63" xfId="0" applyFont="1" applyFill="1" applyBorder="1" applyAlignment="1" applyProtection="1">
      <alignment horizontal="distributed" vertical="center" wrapText="1"/>
    </xf>
    <xf numFmtId="0" fontId="25" fillId="0" borderId="79" xfId="0" applyFont="1" applyFill="1" applyBorder="1" applyAlignment="1" applyProtection="1">
      <alignment horizontal="distributed" vertical="center" wrapText="1"/>
    </xf>
    <xf numFmtId="0" fontId="25" fillId="0" borderId="0" xfId="0" applyFont="1" applyFill="1" applyBorder="1" applyAlignment="1" applyProtection="1">
      <alignment horizontal="distributed" vertical="center" wrapText="1"/>
    </xf>
    <xf numFmtId="0" fontId="25" fillId="0" borderId="81" xfId="0" applyFont="1" applyFill="1" applyBorder="1" applyAlignment="1" applyProtection="1">
      <alignment horizontal="distributed" vertical="center" wrapText="1"/>
    </xf>
    <xf numFmtId="0" fontId="25" fillId="0" borderId="132" xfId="0" applyFont="1" applyFill="1" applyBorder="1" applyAlignment="1" applyProtection="1">
      <alignment horizontal="distributed" vertical="center" wrapText="1"/>
    </xf>
    <xf numFmtId="0" fontId="25" fillId="0" borderId="91" xfId="0" applyFont="1" applyFill="1" applyBorder="1" applyAlignment="1" applyProtection="1">
      <alignment horizontal="distributed" vertical="center" wrapText="1"/>
    </xf>
    <xf numFmtId="0" fontId="12" fillId="0" borderId="64" xfId="0" applyFont="1" applyFill="1" applyBorder="1" applyAlignment="1" applyProtection="1">
      <alignment vertical="center" wrapText="1"/>
    </xf>
    <xf numFmtId="0" fontId="12" fillId="0" borderId="63" xfId="0" applyFont="1" applyFill="1" applyBorder="1" applyAlignment="1" applyProtection="1">
      <alignment vertical="center" wrapText="1"/>
    </xf>
    <xf numFmtId="0" fontId="12" fillId="0" borderId="79" xfId="0" applyFont="1" applyFill="1" applyBorder="1" applyAlignment="1" applyProtection="1">
      <alignment vertical="center" wrapText="1"/>
    </xf>
    <xf numFmtId="0" fontId="12" fillId="0" borderId="80" xfId="0" applyFont="1" applyFill="1" applyBorder="1" applyAlignment="1" applyProtection="1">
      <alignment vertical="center" wrapText="1"/>
    </xf>
    <xf numFmtId="0" fontId="12" fillId="0" borderId="0" xfId="0" applyFont="1" applyFill="1" applyBorder="1" applyAlignment="1" applyProtection="1">
      <alignment vertical="center" wrapText="1"/>
    </xf>
    <xf numFmtId="0" fontId="12" fillId="0" borderId="81" xfId="0" applyFont="1" applyFill="1" applyBorder="1" applyAlignment="1" applyProtection="1">
      <alignment vertical="center" wrapText="1"/>
    </xf>
    <xf numFmtId="49" fontId="25" fillId="0" borderId="80" xfId="0" applyNumberFormat="1" applyFont="1" applyFill="1" applyBorder="1" applyAlignment="1" applyProtection="1">
      <alignment horizontal="right" vertical="center"/>
    </xf>
    <xf numFmtId="49" fontId="25" fillId="0" borderId="78" xfId="0" applyNumberFormat="1" applyFont="1" applyFill="1" applyBorder="1" applyAlignment="1" applyProtection="1">
      <alignment horizontal="right" vertical="center"/>
    </xf>
    <xf numFmtId="49" fontId="25" fillId="0" borderId="0" xfId="0" applyNumberFormat="1" applyFont="1" applyFill="1" applyBorder="1" applyAlignment="1" applyProtection="1">
      <alignment horizontal="center" vertical="center"/>
    </xf>
    <xf numFmtId="49" fontId="25" fillId="0" borderId="132" xfId="0" applyNumberFormat="1" applyFont="1" applyFill="1" applyBorder="1" applyAlignment="1" applyProtection="1">
      <alignment horizontal="center" vertical="center"/>
    </xf>
    <xf numFmtId="0" fontId="64" fillId="0" borderId="0" xfId="0" applyNumberFormat="1" applyFont="1" applyFill="1" applyBorder="1" applyAlignment="1" applyProtection="1">
      <alignment vertical="center"/>
    </xf>
    <xf numFmtId="0" fontId="64" fillId="0" borderId="132" xfId="0" applyNumberFormat="1" applyFont="1" applyFill="1" applyBorder="1" applyAlignment="1" applyProtection="1">
      <alignment vertical="center"/>
    </xf>
    <xf numFmtId="49" fontId="25" fillId="0" borderId="81" xfId="0" applyNumberFormat="1" applyFont="1" applyFill="1" applyBorder="1" applyAlignment="1" applyProtection="1">
      <alignment horizontal="left" vertical="center"/>
    </xf>
    <xf numFmtId="49" fontId="25" fillId="0" borderId="91" xfId="0" applyNumberFormat="1" applyFont="1" applyFill="1" applyBorder="1" applyAlignment="1" applyProtection="1">
      <alignment horizontal="left" vertical="center"/>
    </xf>
    <xf numFmtId="0" fontId="20" fillId="0" borderId="78" xfId="0" applyFont="1" applyBorder="1" applyAlignment="1" applyProtection="1">
      <alignment horizontal="center" vertical="center" wrapText="1"/>
    </xf>
    <xf numFmtId="0" fontId="20" fillId="0" borderId="132" xfId="0" applyFont="1" applyBorder="1" applyAlignment="1" applyProtection="1">
      <alignment horizontal="center" vertical="center" wrapText="1"/>
    </xf>
    <xf numFmtId="0" fontId="20" fillId="0" borderId="91" xfId="0" applyFont="1" applyBorder="1" applyAlignment="1" applyProtection="1">
      <alignment horizontal="center" vertical="center" wrapText="1"/>
    </xf>
    <xf numFmtId="0" fontId="25" fillId="0" borderId="54" xfId="0" applyFont="1" applyBorder="1" applyAlignment="1" applyProtection="1">
      <alignment vertical="center"/>
    </xf>
    <xf numFmtId="0" fontId="20" fillId="0" borderId="80" xfId="0" applyFont="1" applyBorder="1" applyAlignment="1" applyProtection="1">
      <alignment horizontal="right" vertical="center"/>
    </xf>
    <xf numFmtId="0" fontId="0" fillId="0" borderId="78" xfId="0" applyBorder="1" applyAlignment="1" applyProtection="1">
      <alignment horizontal="right"/>
    </xf>
    <xf numFmtId="0" fontId="0" fillId="0" borderId="132" xfId="0" applyBorder="1" applyAlignment="1" applyProtection="1">
      <alignment horizontal="right"/>
    </xf>
    <xf numFmtId="0" fontId="64" fillId="0" borderId="0" xfId="0" applyNumberFormat="1" applyFont="1" applyBorder="1" applyAlignment="1" applyProtection="1">
      <alignment vertical="center"/>
    </xf>
    <xf numFmtId="0" fontId="64" fillId="0" borderId="132" xfId="0" applyNumberFormat="1" applyFont="1" applyBorder="1" applyAlignment="1" applyProtection="1">
      <alignment vertical="center"/>
    </xf>
    <xf numFmtId="0" fontId="25" fillId="0" borderId="0" xfId="0" applyFont="1" applyFill="1" applyBorder="1" applyAlignment="1" applyProtection="1">
      <alignment horizontal="distributed" vertical="center"/>
    </xf>
    <xf numFmtId="0" fontId="25" fillId="0" borderId="81" xfId="0" applyFont="1" applyFill="1" applyBorder="1" applyAlignment="1" applyProtection="1">
      <alignment horizontal="distributed" vertical="center"/>
    </xf>
    <xf numFmtId="0" fontId="38" fillId="0" borderId="172" xfId="0" applyFont="1" applyFill="1" applyBorder="1" applyAlignment="1" applyProtection="1">
      <alignment horizontal="center" vertical="center"/>
    </xf>
    <xf numFmtId="0" fontId="38" fillId="0" borderId="173" xfId="0" applyFont="1" applyFill="1" applyBorder="1" applyAlignment="1" applyProtection="1">
      <alignment horizontal="center" vertical="center"/>
    </xf>
    <xf numFmtId="0" fontId="38" fillId="0" borderId="176" xfId="0" applyFont="1" applyFill="1" applyBorder="1" applyAlignment="1" applyProtection="1">
      <alignment horizontal="center" vertical="center"/>
    </xf>
    <xf numFmtId="0" fontId="12" fillId="0" borderId="80"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81" xfId="0" applyFont="1" applyFill="1" applyBorder="1" applyAlignment="1" applyProtection="1">
      <alignment vertical="center"/>
    </xf>
    <xf numFmtId="0" fontId="20" fillId="0" borderId="109" xfId="0" applyFont="1" applyFill="1" applyBorder="1" applyAlignment="1" applyProtection="1">
      <alignment horizontal="center" vertical="center"/>
    </xf>
    <xf numFmtId="0" fontId="20" fillId="0" borderId="135" xfId="0" applyFont="1" applyFill="1" applyBorder="1" applyAlignment="1" applyProtection="1">
      <alignment horizontal="center" vertical="center"/>
    </xf>
    <xf numFmtId="0" fontId="20" fillId="0" borderId="69" xfId="0" applyFont="1" applyFill="1" applyBorder="1" applyAlignment="1" applyProtection="1">
      <alignment horizontal="center" vertical="center"/>
    </xf>
    <xf numFmtId="0" fontId="25" fillId="0" borderId="110" xfId="0" applyFont="1" applyFill="1" applyBorder="1" applyAlignment="1" applyProtection="1">
      <alignment horizontal="distributed" vertical="center" wrapText="1"/>
    </xf>
    <xf numFmtId="0" fontId="25" fillId="0" borderId="130" xfId="0" applyFont="1" applyFill="1" applyBorder="1" applyAlignment="1" applyProtection="1">
      <alignment horizontal="distributed" vertical="center" wrapText="1"/>
    </xf>
    <xf numFmtId="0" fontId="25" fillId="0" borderId="70" xfId="0" applyFont="1" applyFill="1" applyBorder="1" applyAlignment="1" applyProtection="1">
      <alignment horizontal="distributed" vertical="center" wrapText="1"/>
    </xf>
    <xf numFmtId="0" fontId="25" fillId="0" borderId="119" xfId="0" applyFont="1" applyFill="1" applyBorder="1" applyAlignment="1" applyProtection="1">
      <alignment horizontal="distributed" vertical="center" wrapText="1"/>
    </xf>
    <xf numFmtId="0" fontId="38" fillId="0" borderId="171" xfId="0" applyFont="1" applyFill="1" applyBorder="1" applyAlignment="1" applyProtection="1">
      <alignment horizontal="center" vertical="center"/>
    </xf>
    <xf numFmtId="0" fontId="38" fillId="0" borderId="118" xfId="0" applyFont="1" applyFill="1" applyBorder="1" applyAlignment="1" applyProtection="1">
      <alignment horizontal="center" vertical="center"/>
    </xf>
    <xf numFmtId="0" fontId="0" fillId="0" borderId="63" xfId="0" applyBorder="1" applyAlignment="1" applyProtection="1">
      <alignment horizontal="left" vertical="center"/>
    </xf>
    <xf numFmtId="0" fontId="0" fillId="0" borderId="80" xfId="0" applyBorder="1" applyAlignment="1" applyProtection="1">
      <alignment horizontal="left" vertical="center"/>
    </xf>
    <xf numFmtId="0" fontId="0" fillId="0" borderId="0" xfId="0" applyAlignment="1" applyProtection="1">
      <alignment horizontal="left" vertical="center"/>
    </xf>
    <xf numFmtId="0" fontId="32" fillId="0" borderId="63" xfId="0" applyFont="1" applyBorder="1" applyAlignment="1" applyProtection="1">
      <alignment horizontal="center" vertical="center"/>
    </xf>
    <xf numFmtId="0" fontId="32" fillId="0" borderId="79" xfId="0" applyFont="1" applyBorder="1" applyAlignment="1" applyProtection="1">
      <alignment horizontal="center" vertical="center"/>
    </xf>
    <xf numFmtId="0" fontId="32" fillId="0" borderId="0" xfId="0" applyFont="1" applyBorder="1" applyAlignment="1" applyProtection="1">
      <alignment horizontal="center" vertical="center"/>
    </xf>
    <xf numFmtId="0" fontId="32" fillId="0" borderId="81" xfId="0" applyFont="1" applyBorder="1" applyAlignment="1" applyProtection="1">
      <alignment horizontal="center" vertical="center"/>
    </xf>
    <xf numFmtId="0" fontId="24" fillId="0" borderId="80" xfId="0" applyFont="1" applyBorder="1" applyAlignment="1" applyProtection="1">
      <alignment horizontal="right" vertical="center"/>
    </xf>
    <xf numFmtId="0" fontId="24" fillId="0" borderId="0" xfId="0" applyFont="1" applyAlignment="1" applyProtection="1">
      <alignment horizontal="right" vertical="center"/>
    </xf>
    <xf numFmtId="0" fontId="14" fillId="0" borderId="0" xfId="0" applyNumberFormat="1" applyFont="1" applyAlignment="1" applyProtection="1">
      <alignment horizontal="center" vertical="center"/>
    </xf>
    <xf numFmtId="0" fontId="24" fillId="0" borderId="0" xfId="0" applyFont="1" applyAlignment="1" applyProtection="1">
      <alignment horizontal="left" vertical="center"/>
    </xf>
    <xf numFmtId="0" fontId="0" fillId="0" borderId="0" xfId="0" applyAlignment="1" applyProtection="1">
      <alignment vertical="center"/>
    </xf>
    <xf numFmtId="0" fontId="32" fillId="0" borderId="78" xfId="0" applyFont="1" applyBorder="1" applyAlignment="1" applyProtection="1">
      <alignment horizontal="center" vertical="center"/>
    </xf>
    <xf numFmtId="0" fontId="32" fillId="0" borderId="132" xfId="0" applyFont="1" applyBorder="1" applyAlignment="1" applyProtection="1">
      <alignment horizontal="center" vertical="center"/>
    </xf>
    <xf numFmtId="0" fontId="32" fillId="0" borderId="91" xfId="0" applyFont="1" applyBorder="1" applyAlignment="1" applyProtection="1">
      <alignment horizontal="center" vertical="center"/>
    </xf>
    <xf numFmtId="0" fontId="20" fillId="0" borderId="80" xfId="0" applyFont="1" applyBorder="1" applyAlignment="1" applyProtection="1">
      <alignment vertical="top" textRotation="255"/>
    </xf>
    <xf numFmtId="0" fontId="0" fillId="0" borderId="80" xfId="0" applyBorder="1" applyAlignment="1" applyProtection="1">
      <alignment vertical="top" textRotation="255"/>
    </xf>
    <xf numFmtId="0" fontId="0" fillId="0" borderId="78" xfId="0" applyBorder="1" applyAlignment="1" applyProtection="1">
      <alignment horizontal="left" vertical="center"/>
    </xf>
    <xf numFmtId="0" fontId="66" fillId="0" borderId="0" xfId="0" applyFont="1" applyBorder="1" applyAlignment="1" applyProtection="1">
      <alignment horizontal="right" vertical="center" indent="2"/>
    </xf>
    <xf numFmtId="0" fontId="66" fillId="0" borderId="132" xfId="0" applyFont="1" applyBorder="1" applyAlignment="1" applyProtection="1">
      <alignment horizontal="right" vertical="center" indent="2"/>
    </xf>
    <xf numFmtId="0" fontId="26" fillId="0" borderId="0" xfId="0" applyFont="1" applyBorder="1" applyAlignment="1" applyProtection="1">
      <alignment vertical="center"/>
    </xf>
    <xf numFmtId="0" fontId="26" fillId="0" borderId="81" xfId="0" applyFont="1" applyBorder="1" applyAlignment="1" applyProtection="1">
      <alignment vertical="center"/>
    </xf>
    <xf numFmtId="0" fontId="26" fillId="0" borderId="132" xfId="0" applyFont="1" applyBorder="1" applyAlignment="1" applyProtection="1">
      <alignment vertical="center"/>
    </xf>
    <xf numFmtId="0" fontId="26" fillId="0" borderId="91" xfId="0" applyFont="1" applyBorder="1" applyAlignment="1" applyProtection="1">
      <alignment vertical="center"/>
    </xf>
    <xf numFmtId="0" fontId="33" fillId="0" borderId="80" xfId="0" applyFont="1" applyBorder="1" applyAlignment="1" applyProtection="1">
      <alignment horizontal="center" vertical="top"/>
    </xf>
    <xf numFmtId="0" fontId="33" fillId="0" borderId="0" xfId="0" applyFont="1" applyAlignment="1" applyProtection="1">
      <alignment horizontal="center" vertical="top"/>
    </xf>
    <xf numFmtId="0" fontId="33" fillId="0" borderId="0" xfId="0" applyFont="1" applyBorder="1" applyAlignment="1" applyProtection="1">
      <alignment horizontal="center" vertical="top"/>
    </xf>
    <xf numFmtId="0" fontId="0" fillId="0" borderId="78" xfId="0" applyBorder="1" applyAlignment="1" applyProtection="1"/>
    <xf numFmtId="0" fontId="0" fillId="0" borderId="132" xfId="0" applyBorder="1" applyAlignment="1" applyProtection="1"/>
    <xf numFmtId="0" fontId="0" fillId="0" borderId="0" xfId="0" applyBorder="1" applyAlignment="1" applyProtection="1"/>
    <xf numFmtId="0" fontId="43" fillId="0" borderId="64" xfId="0" applyNumberFormat="1" applyFont="1" applyBorder="1" applyAlignment="1" applyProtection="1">
      <alignment horizontal="center" vertical="center"/>
    </xf>
    <xf numFmtId="0" fontId="43" fillId="0" borderId="80" xfId="0" applyNumberFormat="1" applyFont="1" applyBorder="1" applyAlignment="1" applyProtection="1">
      <alignment horizontal="center" vertical="center"/>
    </xf>
    <xf numFmtId="0" fontId="43" fillId="0" borderId="54" xfId="0" applyNumberFormat="1" applyFont="1" applyBorder="1" applyAlignment="1" applyProtection="1">
      <alignment horizontal="center" vertical="center"/>
    </xf>
    <xf numFmtId="0" fontId="43" fillId="0" borderId="63" xfId="0" applyNumberFormat="1" applyFont="1" applyBorder="1" applyAlignment="1" applyProtection="1">
      <alignment horizontal="center" vertical="center"/>
    </xf>
    <xf numFmtId="0" fontId="20" fillId="0" borderId="80" xfId="0" applyFont="1" applyBorder="1" applyAlignment="1">
      <alignment vertical="top" textRotation="255"/>
    </xf>
    <xf numFmtId="0" fontId="0" fillId="0" borderId="80" xfId="0" applyBorder="1" applyAlignment="1">
      <alignment vertical="top" textRotation="255"/>
    </xf>
    <xf numFmtId="0" fontId="32" fillId="0" borderId="63" xfId="0" applyFont="1" applyBorder="1" applyAlignment="1" applyProtection="1">
      <alignment horizontal="center" vertical="center"/>
      <protection locked="0"/>
    </xf>
    <xf numFmtId="0" fontId="32" fillId="0" borderId="79"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81" xfId="0" applyFont="1" applyBorder="1" applyAlignment="1" applyProtection="1">
      <alignment horizontal="center" vertical="center"/>
      <protection locked="0"/>
    </xf>
    <xf numFmtId="0" fontId="20" fillId="0" borderId="0" xfId="0" applyFont="1" applyBorder="1" applyAlignment="1">
      <alignment horizontal="left" vertical="center"/>
    </xf>
    <xf numFmtId="0" fontId="0" fillId="0" borderId="81" xfId="0" applyBorder="1" applyAlignment="1">
      <alignment horizontal="left"/>
    </xf>
    <xf numFmtId="0" fontId="20" fillId="0" borderId="64" xfId="0" applyFont="1" applyBorder="1" applyAlignment="1">
      <alignment horizontal="right" vertical="top"/>
    </xf>
    <xf numFmtId="0" fontId="0" fillId="0" borderId="80" xfId="0" applyBorder="1" applyAlignment="1">
      <alignment horizontal="right" vertical="top"/>
    </xf>
    <xf numFmtId="0" fontId="0" fillId="0" borderId="63" xfId="0" applyBorder="1" applyAlignment="1">
      <alignment horizontal="right" vertical="top"/>
    </xf>
    <xf numFmtId="0" fontId="0" fillId="0" borderId="79" xfId="0" applyBorder="1" applyAlignment="1">
      <alignment horizontal="right"/>
    </xf>
    <xf numFmtId="0" fontId="0" fillId="0" borderId="0" xfId="0" applyAlignment="1">
      <alignment horizontal="right"/>
    </xf>
    <xf numFmtId="0" fontId="0" fillId="0" borderId="81" xfId="0" applyBorder="1" applyAlignment="1">
      <alignment horizontal="right"/>
    </xf>
    <xf numFmtId="0" fontId="12" fillId="0" borderId="80" xfId="2" applyBorder="1" applyAlignment="1">
      <alignment vertical="center" wrapText="1"/>
      <protection locked="0"/>
    </xf>
    <xf numFmtId="0" fontId="12" fillId="0" borderId="80" xfId="2" applyBorder="1">
      <alignment vertical="center"/>
      <protection locked="0"/>
    </xf>
    <xf numFmtId="0" fontId="12" fillId="0" borderId="64" xfId="2" applyBorder="1">
      <alignment vertical="center"/>
      <protection locked="0"/>
    </xf>
    <xf numFmtId="0" fontId="20" fillId="0" borderId="82" xfId="0" applyFont="1" applyBorder="1" applyAlignment="1">
      <alignment vertical="distributed" textRotation="255" justifyLastLine="1"/>
    </xf>
    <xf numFmtId="0" fontId="20" fillId="0" borderId="74" xfId="0" applyFont="1" applyBorder="1" applyAlignment="1">
      <alignment vertical="distributed" textRotation="255" justifyLastLine="1"/>
    </xf>
    <xf numFmtId="0" fontId="22" fillId="0" borderId="74" xfId="0" applyFont="1" applyBorder="1" applyAlignment="1">
      <alignment vertical="distributed" textRotation="255" justifyLastLine="1"/>
    </xf>
    <xf numFmtId="0" fontId="25" fillId="0" borderId="54" xfId="0" applyFont="1" applyBorder="1" applyAlignment="1">
      <alignment vertical="center"/>
    </xf>
    <xf numFmtId="0" fontId="25" fillId="0" borderId="59" xfId="0" applyFont="1" applyBorder="1" applyAlignment="1">
      <alignment vertical="center"/>
    </xf>
    <xf numFmtId="0" fontId="25" fillId="0" borderId="63" xfId="0" applyFont="1" applyBorder="1" applyAlignment="1">
      <alignment horizontal="center" vertical="center" shrinkToFit="1"/>
    </xf>
    <xf numFmtId="0" fontId="25" fillId="0" borderId="79"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81" xfId="0" applyFont="1" applyBorder="1" applyAlignment="1">
      <alignment horizontal="center" vertical="center" shrinkToFit="1"/>
    </xf>
    <xf numFmtId="0" fontId="25" fillId="0" borderId="132" xfId="0" applyFont="1" applyBorder="1" applyAlignment="1">
      <alignment horizontal="center" vertical="center" shrinkToFit="1"/>
    </xf>
    <xf numFmtId="0" fontId="25" fillId="0" borderId="91" xfId="0" applyFont="1" applyBorder="1" applyAlignment="1">
      <alignment horizontal="center" vertical="center" shrinkToFit="1"/>
    </xf>
    <xf numFmtId="0" fontId="32" fillId="0" borderId="59" xfId="0" applyFont="1" applyBorder="1" applyAlignment="1">
      <alignment horizontal="center" vertical="center"/>
    </xf>
    <xf numFmtId="0" fontId="32" fillId="0" borderId="54" xfId="0" applyFont="1" applyBorder="1" applyAlignment="1">
      <alignment horizontal="center" vertical="center"/>
    </xf>
    <xf numFmtId="0" fontId="32" fillId="0" borderId="139" xfId="0" applyFont="1" applyBorder="1" applyAlignment="1">
      <alignment horizontal="center" vertical="center"/>
    </xf>
    <xf numFmtId="0" fontId="69" fillId="0" borderId="0" xfId="0" applyFont="1" applyAlignment="1" applyProtection="1">
      <alignment horizontal="center" vertical="center"/>
      <protection locked="0"/>
    </xf>
    <xf numFmtId="49" fontId="43" fillId="0" borderId="54" xfId="0" applyNumberFormat="1" applyFont="1" applyBorder="1" applyAlignment="1" applyProtection="1">
      <alignment horizontal="center" vertical="center"/>
      <protection locked="0"/>
    </xf>
    <xf numFmtId="49" fontId="43" fillId="0" borderId="63" xfId="0" applyNumberFormat="1" applyFont="1" applyBorder="1" applyAlignment="1" applyProtection="1">
      <alignment horizontal="center" vertical="center"/>
      <protection locked="0"/>
    </xf>
    <xf numFmtId="0" fontId="20" fillId="0" borderId="135" xfId="0" applyFont="1" applyBorder="1" applyAlignment="1">
      <alignment vertical="center"/>
    </xf>
    <xf numFmtId="0" fontId="20" fillId="0" borderId="0" xfId="0" applyFont="1" applyBorder="1" applyAlignment="1">
      <alignment vertical="center" wrapText="1"/>
    </xf>
    <xf numFmtId="0" fontId="20" fillId="0" borderId="0" xfId="0" applyFont="1" applyBorder="1" applyAlignment="1">
      <alignment vertical="center"/>
    </xf>
    <xf numFmtId="0" fontId="20" fillId="0" borderId="109" xfId="0" applyFont="1" applyBorder="1" applyAlignment="1">
      <alignment horizontal="center" vertical="center"/>
    </xf>
    <xf numFmtId="0" fontId="20" fillId="0" borderId="110" xfId="0" applyFont="1" applyBorder="1" applyAlignment="1">
      <alignment horizontal="center" vertical="center"/>
    </xf>
    <xf numFmtId="0" fontId="20" fillId="0" borderId="130" xfId="0" applyFont="1" applyBorder="1" applyAlignment="1">
      <alignment horizontal="center" vertical="center"/>
    </xf>
    <xf numFmtId="0" fontId="20" fillId="0" borderId="135" xfId="0" applyFont="1" applyBorder="1" applyAlignment="1">
      <alignment horizontal="center" vertical="center"/>
    </xf>
    <xf numFmtId="0" fontId="20" fillId="0" borderId="0" xfId="0" applyFont="1" applyBorder="1" applyAlignment="1">
      <alignment horizontal="center" vertical="center"/>
    </xf>
    <xf numFmtId="0" fontId="20" fillId="0" borderId="81" xfId="0" applyFont="1" applyBorder="1" applyAlignment="1">
      <alignment horizontal="center" vertical="center"/>
    </xf>
    <xf numFmtId="0" fontId="20" fillId="0" borderId="63" xfId="0" applyFont="1" applyBorder="1" applyAlignment="1">
      <alignment horizontal="distributed" vertical="center"/>
    </xf>
    <xf numFmtId="0" fontId="20" fillId="0" borderId="79" xfId="0" applyFont="1" applyBorder="1" applyAlignment="1">
      <alignment horizontal="distributed" vertical="center"/>
    </xf>
    <xf numFmtId="0" fontId="20" fillId="0" borderId="0" xfId="0" applyFont="1" applyBorder="1" applyAlignment="1">
      <alignment horizontal="distributed" vertical="center"/>
    </xf>
    <xf numFmtId="0" fontId="20" fillId="0" borderId="81" xfId="0" applyFont="1" applyBorder="1" applyAlignment="1">
      <alignment horizontal="distributed" vertical="center"/>
    </xf>
    <xf numFmtId="0" fontId="20" fillId="0" borderId="64" xfId="0" quotePrefix="1" applyFont="1" applyBorder="1" applyAlignment="1">
      <alignment horizontal="center" vertical="center"/>
    </xf>
    <xf numFmtId="0" fontId="20" fillId="0" borderId="80" xfId="0" quotePrefix="1" applyFont="1" applyBorder="1" applyAlignment="1">
      <alignment horizontal="center" vertical="center"/>
    </xf>
    <xf numFmtId="0" fontId="20" fillId="0" borderId="64" xfId="0" quotePrefix="1" applyFont="1" applyBorder="1" applyAlignment="1">
      <alignment vertical="center"/>
    </xf>
    <xf numFmtId="0" fontId="20" fillId="0" borderId="80" xfId="0" quotePrefix="1" applyFont="1" applyBorder="1" applyAlignment="1">
      <alignment vertical="center"/>
    </xf>
    <xf numFmtId="0" fontId="28" fillId="0" borderId="63" xfId="0" applyFont="1" applyBorder="1" applyAlignment="1">
      <alignment horizontal="right" vertical="top"/>
    </xf>
    <xf numFmtId="0" fontId="20" fillId="0" borderId="134" xfId="0" applyFont="1" applyBorder="1" applyAlignment="1">
      <alignment vertical="center"/>
    </xf>
    <xf numFmtId="0" fontId="0" fillId="0" borderId="133" xfId="0" applyBorder="1" applyAlignment="1"/>
    <xf numFmtId="0" fontId="20" fillId="0" borderId="62" xfId="0" applyFont="1" applyBorder="1" applyAlignment="1">
      <alignment vertical="center"/>
    </xf>
    <xf numFmtId="0" fontId="20" fillId="0" borderId="131" xfId="0" applyFont="1" applyBorder="1" applyAlignment="1">
      <alignment vertical="center"/>
    </xf>
    <xf numFmtId="0" fontId="20" fillId="0" borderId="132" xfId="0" applyFont="1" applyBorder="1" applyAlignment="1">
      <alignment vertical="center"/>
    </xf>
    <xf numFmtId="0" fontId="25" fillId="0" borderId="64" xfId="0" applyFont="1" applyBorder="1" applyAlignment="1">
      <alignment horizontal="center" vertical="center" shrinkToFit="1"/>
    </xf>
    <xf numFmtId="0" fontId="20" fillId="0" borderId="58" xfId="0" applyFont="1" applyBorder="1" applyAlignment="1">
      <alignment horizontal="distributed" vertical="center" justifyLastLine="1"/>
    </xf>
    <xf numFmtId="0" fontId="20" fillId="0" borderId="51" xfId="0" applyFont="1" applyBorder="1" applyAlignment="1">
      <alignment horizontal="distributed" vertical="center" justifyLastLine="1"/>
    </xf>
    <xf numFmtId="0" fontId="20" fillId="0" borderId="52" xfId="0" applyFont="1" applyBorder="1" applyAlignment="1">
      <alignment horizontal="distributed" vertical="center" justifyLastLine="1"/>
    </xf>
    <xf numFmtId="0" fontId="12" fillId="0" borderId="134" xfId="0" applyFont="1" applyBorder="1" applyAlignment="1" applyProtection="1">
      <alignment vertical="center"/>
      <protection locked="0"/>
    </xf>
    <xf numFmtId="0" fontId="22" fillId="0" borderId="64" xfId="0" applyFont="1" applyFill="1" applyBorder="1" applyAlignment="1">
      <alignment horizontal="center" vertical="center" wrapText="1"/>
    </xf>
    <xf numFmtId="0" fontId="22" fillId="0" borderId="80" xfId="0" applyFont="1" applyFill="1" applyBorder="1" applyAlignment="1">
      <alignment horizontal="center" vertical="center" wrapText="1"/>
    </xf>
    <xf numFmtId="0" fontId="22" fillId="0" borderId="100" xfId="0" applyFont="1" applyFill="1" applyBorder="1" applyAlignment="1">
      <alignment horizontal="center" vertical="center" wrapText="1"/>
    </xf>
    <xf numFmtId="0" fontId="20" fillId="0" borderId="64" xfId="0" applyFont="1" applyFill="1" applyBorder="1" applyAlignment="1">
      <alignment horizontal="center" vertical="center" wrapText="1"/>
    </xf>
    <xf numFmtId="0" fontId="20" fillId="0" borderId="80" xfId="0" applyFont="1" applyFill="1" applyBorder="1" applyAlignment="1">
      <alignment horizontal="center" vertical="center" wrapText="1"/>
    </xf>
    <xf numFmtId="0" fontId="20" fillId="0" borderId="78" xfId="0" applyFont="1" applyFill="1" applyBorder="1" applyAlignment="1">
      <alignment horizontal="center" vertical="center" wrapText="1"/>
    </xf>
    <xf numFmtId="0" fontId="20" fillId="0" borderId="64" xfId="0" applyFont="1" applyFill="1" applyBorder="1" applyAlignment="1">
      <alignment horizontal="center" vertical="center"/>
    </xf>
    <xf numFmtId="0" fontId="20" fillId="0" borderId="80" xfId="0" applyFont="1" applyFill="1" applyBorder="1" applyAlignment="1">
      <alignment horizontal="center" vertical="center"/>
    </xf>
    <xf numFmtId="0" fontId="20" fillId="0" borderId="78" xfId="0" applyFont="1" applyFill="1" applyBorder="1" applyAlignment="1">
      <alignment horizontal="center" vertical="center"/>
    </xf>
    <xf numFmtId="0" fontId="25" fillId="0" borderId="0" xfId="0" applyFont="1" applyFill="1" applyBorder="1" applyAlignment="1">
      <alignment horizontal="distributed" vertical="center"/>
    </xf>
    <xf numFmtId="0" fontId="25" fillId="0" borderId="81" xfId="0" applyFont="1" applyFill="1" applyBorder="1" applyAlignment="1">
      <alignment horizontal="distributed" vertical="center"/>
    </xf>
    <xf numFmtId="0" fontId="38" fillId="0" borderId="171" xfId="0" applyFont="1" applyFill="1" applyBorder="1" applyAlignment="1" applyProtection="1">
      <alignment horizontal="center" vertical="center"/>
      <protection locked="0"/>
    </xf>
    <xf numFmtId="0" fontId="38" fillId="0" borderId="118" xfId="0" applyFont="1" applyFill="1" applyBorder="1" applyAlignment="1" applyProtection="1">
      <alignment horizontal="center" vertical="center"/>
      <protection locked="0"/>
    </xf>
    <xf numFmtId="0" fontId="21" fillId="0" borderId="0" xfId="0" applyFont="1" applyBorder="1" applyAlignment="1">
      <alignment vertical="center" wrapText="1"/>
    </xf>
    <xf numFmtId="0" fontId="21" fillId="0" borderId="81" xfId="0" applyFont="1" applyBorder="1" applyAlignment="1">
      <alignment vertical="center"/>
    </xf>
    <xf numFmtId="0" fontId="21" fillId="0" borderId="0" xfId="0" applyFont="1" applyBorder="1" applyAlignment="1">
      <alignment vertical="center"/>
    </xf>
    <xf numFmtId="0" fontId="20" fillId="0" borderId="63" xfId="0" applyFont="1" applyBorder="1" applyAlignment="1">
      <alignment horizontal="center" vertical="center"/>
    </xf>
    <xf numFmtId="0" fontId="20" fillId="0" borderId="79" xfId="0" applyFont="1" applyBorder="1" applyAlignment="1">
      <alignment horizontal="center" vertical="center"/>
    </xf>
    <xf numFmtId="0" fontId="20" fillId="0" borderId="132" xfId="0" applyFont="1" applyBorder="1" applyAlignment="1">
      <alignment horizontal="center" vertical="center"/>
    </xf>
    <xf numFmtId="0" fontId="20" fillId="0" borderId="91" xfId="0" applyFont="1" applyBorder="1" applyAlignment="1">
      <alignment horizontal="center" vertical="center"/>
    </xf>
    <xf numFmtId="0" fontId="20" fillId="0" borderId="78" xfId="0" applyFont="1" applyBorder="1" applyAlignment="1">
      <alignment vertical="center"/>
    </xf>
    <xf numFmtId="0" fontId="20" fillId="0" borderId="64" xfId="0" applyFont="1" applyBorder="1" applyAlignment="1">
      <alignment horizontal="center" vertical="center"/>
    </xf>
    <xf numFmtId="0" fontId="20" fillId="0" borderId="80" xfId="0" applyFont="1" applyBorder="1" applyAlignment="1">
      <alignment horizontal="center" vertical="center"/>
    </xf>
    <xf numFmtId="0" fontId="20" fillId="0" borderId="137" xfId="0" applyFont="1" applyBorder="1" applyAlignment="1">
      <alignment vertical="center"/>
    </xf>
    <xf numFmtId="0" fontId="0" fillId="0" borderId="0" xfId="0" applyBorder="1" applyAlignment="1">
      <alignment vertical="center"/>
    </xf>
    <xf numFmtId="0" fontId="0" fillId="0" borderId="135"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20" fillId="0" borderId="63" xfId="0" applyFont="1" applyBorder="1" applyAlignment="1">
      <alignment vertical="center" wrapText="1"/>
    </xf>
    <xf numFmtId="0" fontId="25" fillId="0" borderId="64" xfId="0" applyFont="1" applyBorder="1" applyAlignment="1">
      <alignment horizontal="left" vertical="center" wrapText="1"/>
    </xf>
    <xf numFmtId="0" fontId="25" fillId="0" borderId="79" xfId="0" applyFont="1" applyBorder="1" applyAlignment="1">
      <alignment horizontal="left" vertical="center" wrapText="1"/>
    </xf>
    <xf numFmtId="0" fontId="25" fillId="0" borderId="78" xfId="0" applyFont="1" applyBorder="1" applyAlignment="1">
      <alignment horizontal="left" vertical="center" wrapText="1"/>
    </xf>
    <xf numFmtId="0" fontId="25" fillId="0" borderId="91" xfId="0" applyFont="1" applyBorder="1" applyAlignment="1">
      <alignment horizontal="left" vertical="center" wrapText="1"/>
    </xf>
    <xf numFmtId="0" fontId="0" fillId="0" borderId="81" xfId="0" applyBorder="1" applyAlignment="1">
      <alignment horizontal="center" vertical="center"/>
    </xf>
    <xf numFmtId="0" fontId="0" fillId="0" borderId="100" xfId="0" applyBorder="1" applyAlignment="1">
      <alignment horizontal="center" vertical="center"/>
    </xf>
    <xf numFmtId="0" fontId="0" fillId="0" borderId="119" xfId="0" applyBorder="1" applyAlignment="1">
      <alignment horizontal="center" vertical="center"/>
    </xf>
    <xf numFmtId="0" fontId="20" fillId="0" borderId="80" xfId="0" applyFont="1" applyBorder="1" applyAlignment="1">
      <alignment vertical="center"/>
    </xf>
    <xf numFmtId="0" fontId="20" fillId="0" borderId="100" xfId="0" applyFont="1" applyBorder="1" applyAlignment="1">
      <alignment vertical="center"/>
    </xf>
    <xf numFmtId="0" fontId="0" fillId="0" borderId="78" xfId="0" applyBorder="1" applyAlignment="1" applyProtection="1">
      <alignment vertical="center"/>
    </xf>
    <xf numFmtId="0" fontId="0" fillId="0" borderId="132" xfId="0" applyBorder="1" applyAlignment="1" applyProtection="1">
      <alignment vertical="center"/>
    </xf>
    <xf numFmtId="0" fontId="20" fillId="0" borderId="64" xfId="0" applyFont="1" applyBorder="1" applyAlignment="1">
      <alignment horizontal="left" vertical="center" wrapText="1"/>
    </xf>
    <xf numFmtId="0" fontId="20" fillId="0" borderId="79" xfId="0" applyFont="1" applyBorder="1" applyAlignment="1">
      <alignment horizontal="left" vertical="center" wrapText="1"/>
    </xf>
    <xf numFmtId="0" fontId="20" fillId="0" borderId="78" xfId="0" applyFont="1" applyBorder="1" applyAlignment="1">
      <alignment horizontal="left" vertical="center" wrapText="1"/>
    </xf>
    <xf numFmtId="0" fontId="20" fillId="0" borderId="91" xfId="0" applyFont="1" applyBorder="1" applyAlignment="1">
      <alignment horizontal="left" vertical="center" wrapText="1"/>
    </xf>
    <xf numFmtId="0" fontId="20" fillId="0" borderId="64" xfId="0" applyFont="1" applyBorder="1" applyAlignment="1">
      <alignment horizontal="left" vertical="center"/>
    </xf>
    <xf numFmtId="0" fontId="20" fillId="0" borderId="79" xfId="0" applyFont="1" applyBorder="1" applyAlignment="1">
      <alignment horizontal="left" vertical="center"/>
    </xf>
    <xf numFmtId="0" fontId="20" fillId="0" borderId="78" xfId="0" applyFont="1" applyBorder="1" applyAlignment="1">
      <alignment horizontal="left" vertical="center"/>
    </xf>
    <xf numFmtId="0" fontId="20" fillId="0" borderId="91" xfId="0" applyFont="1" applyBorder="1" applyAlignment="1">
      <alignment horizontal="left" vertical="center"/>
    </xf>
    <xf numFmtId="0" fontId="20" fillId="0" borderId="80" xfId="0" applyFont="1" applyBorder="1" applyAlignment="1">
      <alignment horizontal="left" vertical="center"/>
    </xf>
    <xf numFmtId="0" fontId="20" fillId="0" borderId="81" xfId="0" applyFont="1" applyBorder="1" applyAlignment="1">
      <alignment horizontal="left" vertical="center"/>
    </xf>
    <xf numFmtId="0" fontId="0" fillId="0" borderId="132" xfId="0" applyBorder="1" applyAlignment="1">
      <alignment vertical="center"/>
    </xf>
    <xf numFmtId="0" fontId="20" fillId="0" borderId="80"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81" xfId="0" applyFont="1" applyBorder="1" applyAlignment="1">
      <alignment horizontal="center" vertical="center" wrapText="1"/>
    </xf>
    <xf numFmtId="0" fontId="20" fillId="0" borderId="78" xfId="0" applyFont="1" applyBorder="1" applyAlignment="1">
      <alignment horizontal="center" vertical="center" wrapText="1"/>
    </xf>
    <xf numFmtId="0" fontId="20" fillId="0" borderId="132" xfId="0" applyFont="1" applyBorder="1" applyAlignment="1">
      <alignment horizontal="center" vertical="center" wrapText="1"/>
    </xf>
    <xf numFmtId="0" fontId="20" fillId="0" borderId="91" xfId="0" applyFont="1" applyBorder="1" applyAlignment="1">
      <alignment horizontal="center" vertical="center" wrapText="1"/>
    </xf>
    <xf numFmtId="0" fontId="29" fillId="0" borderId="0" xfId="0" applyFont="1" applyAlignment="1" applyProtection="1">
      <alignment vertical="center"/>
      <protection locked="0"/>
    </xf>
    <xf numFmtId="0" fontId="29" fillId="0" borderId="132" xfId="0" applyFont="1" applyBorder="1" applyAlignment="1" applyProtection="1">
      <alignment vertical="center"/>
      <protection locked="0"/>
    </xf>
    <xf numFmtId="0" fontId="20" fillId="0" borderId="80" xfId="0" applyFont="1" applyBorder="1" applyAlignment="1">
      <alignment horizontal="right" vertical="center"/>
    </xf>
    <xf numFmtId="0" fontId="0" fillId="0" borderId="78" xfId="0" applyBorder="1" applyAlignment="1">
      <alignment horizontal="right"/>
    </xf>
    <xf numFmtId="0" fontId="0" fillId="0" borderId="132" xfId="0" applyBorder="1" applyAlignment="1">
      <alignment horizontal="right"/>
    </xf>
    <xf numFmtId="38" fontId="27" fillId="0" borderId="64" xfId="0" applyNumberFormat="1" applyFont="1" applyBorder="1" applyAlignment="1" applyProtection="1">
      <alignment vertical="center" shrinkToFit="1"/>
    </xf>
    <xf numFmtId="38" fontId="27" fillId="0" borderId="63" xfId="0" applyNumberFormat="1" applyFont="1" applyBorder="1" applyAlignment="1" applyProtection="1">
      <alignment vertical="center" shrinkToFit="1"/>
    </xf>
    <xf numFmtId="0" fontId="35" fillId="0" borderId="63" xfId="0" applyFont="1" applyBorder="1" applyAlignment="1" applyProtection="1">
      <alignment vertical="center" shrinkToFit="1"/>
    </xf>
    <xf numFmtId="0" fontId="35" fillId="0" borderId="65" xfId="0" applyFont="1" applyBorder="1" applyAlignment="1" applyProtection="1">
      <alignment vertical="center" shrinkToFit="1"/>
    </xf>
    <xf numFmtId="0" fontId="35" fillId="0" borderId="78" xfId="0" applyFont="1" applyBorder="1" applyAlignment="1" applyProtection="1">
      <alignment vertical="center" shrinkToFit="1"/>
    </xf>
    <xf numFmtId="0" fontId="35" fillId="0" borderId="132" xfId="0" applyFont="1" applyBorder="1" applyAlignment="1" applyProtection="1">
      <alignment vertical="center" shrinkToFit="1"/>
    </xf>
    <xf numFmtId="0" fontId="35" fillId="0" borderId="140" xfId="0" applyFont="1" applyBorder="1" applyAlignment="1" applyProtection="1">
      <alignment vertical="center" shrinkToFit="1"/>
    </xf>
    <xf numFmtId="0" fontId="20" fillId="0" borderId="0" xfId="0" applyFont="1" applyBorder="1" applyAlignment="1" applyProtection="1">
      <alignment horizontal="right" vertical="center"/>
    </xf>
    <xf numFmtId="0" fontId="20" fillId="0" borderId="132" xfId="0" applyFont="1" applyBorder="1" applyAlignment="1" applyProtection="1">
      <alignment horizontal="right" vertical="center"/>
    </xf>
    <xf numFmtId="0" fontId="20" fillId="0" borderId="80" xfId="0" applyFont="1" applyBorder="1" applyAlignment="1">
      <alignment horizontal="right" vertical="top"/>
    </xf>
    <xf numFmtId="0" fontId="0" fillId="0" borderId="80" xfId="0" applyBorder="1" applyAlignment="1">
      <alignment horizontal="right"/>
    </xf>
    <xf numFmtId="0" fontId="20" fillId="0" borderId="134" xfId="0" applyFont="1" applyBorder="1" applyAlignment="1">
      <alignment horizontal="right" vertical="center"/>
    </xf>
    <xf numFmtId="0" fontId="0" fillId="0" borderId="134" xfId="0" applyBorder="1" applyAlignment="1">
      <alignment horizontal="right" vertical="center"/>
    </xf>
    <xf numFmtId="0" fontId="0" fillId="0" borderId="0" xfId="0" applyAlignment="1">
      <alignment horizontal="right" vertical="center"/>
    </xf>
    <xf numFmtId="0" fontId="0" fillId="0" borderId="0" xfId="0" applyBorder="1" applyAlignment="1">
      <alignment horizontal="right" vertical="center"/>
    </xf>
    <xf numFmtId="0" fontId="20" fillId="0" borderId="100" xfId="0" applyFont="1" applyBorder="1" applyAlignment="1">
      <alignment horizontal="center" vertical="center" wrapText="1"/>
    </xf>
    <xf numFmtId="0" fontId="20" fillId="0" borderId="70" xfId="0" applyFont="1" applyBorder="1" applyAlignment="1">
      <alignment horizontal="center" vertical="center" wrapText="1"/>
    </xf>
    <xf numFmtId="38" fontId="27" fillId="0" borderId="78" xfId="0" applyNumberFormat="1" applyFont="1" applyBorder="1" applyAlignment="1" applyProtection="1">
      <alignment vertical="center" shrinkToFit="1"/>
    </xf>
    <xf numFmtId="38" fontId="27" fillId="0" borderId="132" xfId="0" applyNumberFormat="1" applyFont="1" applyBorder="1" applyAlignment="1" applyProtection="1">
      <alignment vertical="center" shrinkToFit="1"/>
    </xf>
    <xf numFmtId="0" fontId="25" fillId="0" borderId="65" xfId="0" applyFont="1" applyBorder="1" applyAlignment="1">
      <alignment horizontal="center" vertical="center" shrinkToFit="1"/>
    </xf>
    <xf numFmtId="0" fontId="25" fillId="0" borderId="59" xfId="0" applyFont="1" applyBorder="1" applyAlignment="1">
      <alignment horizontal="center" vertical="center" shrinkToFit="1"/>
    </xf>
    <xf numFmtId="0" fontId="25" fillId="0" borderId="54" xfId="0" applyFont="1" applyBorder="1" applyAlignment="1">
      <alignment horizontal="center" vertical="center" shrinkToFit="1"/>
    </xf>
    <xf numFmtId="0" fontId="25" fillId="0" borderId="139" xfId="0" applyFont="1" applyBorder="1" applyAlignment="1">
      <alignment horizontal="center" vertical="center" shrinkToFit="1"/>
    </xf>
    <xf numFmtId="0" fontId="20" fillId="0" borderId="80" xfId="0" applyFont="1" applyBorder="1" applyAlignment="1">
      <alignment horizontal="left" vertical="center" wrapText="1"/>
    </xf>
    <xf numFmtId="0" fontId="20" fillId="0" borderId="81" xfId="0" applyFont="1" applyBorder="1" applyAlignment="1">
      <alignment horizontal="left" vertical="center" wrapText="1"/>
    </xf>
    <xf numFmtId="0" fontId="0" fillId="0" borderId="0" xfId="0" applyAlignment="1">
      <alignment horizontal="center" vertical="center"/>
    </xf>
    <xf numFmtId="38" fontId="27" fillId="0" borderId="64" xfId="1" applyFont="1" applyBorder="1" applyAlignment="1">
      <alignment vertical="center"/>
    </xf>
    <xf numFmtId="38" fontId="0" fillId="0" borderId="63" xfId="1" applyFont="1" applyBorder="1" applyAlignment="1">
      <alignment vertical="center"/>
    </xf>
    <xf numFmtId="38" fontId="0" fillId="0" borderId="79" xfId="1" applyFont="1" applyBorder="1" applyAlignment="1">
      <alignment vertical="center"/>
    </xf>
    <xf numFmtId="38" fontId="0" fillId="0" borderId="78" xfId="1" applyFont="1" applyBorder="1" applyAlignment="1">
      <alignment vertical="center"/>
    </xf>
    <xf numFmtId="38" fontId="0" fillId="0" borderId="132" xfId="1" applyFont="1" applyBorder="1" applyAlignment="1">
      <alignment vertical="center"/>
    </xf>
    <xf numFmtId="38" fontId="0" fillId="0" borderId="91" xfId="1" applyFont="1" applyBorder="1" applyAlignment="1">
      <alignment vertical="center"/>
    </xf>
    <xf numFmtId="0" fontId="20" fillId="0" borderId="65" xfId="0" applyFont="1" applyBorder="1" applyAlignment="1">
      <alignment horizontal="center" vertical="center"/>
    </xf>
    <xf numFmtId="0" fontId="20" fillId="0" borderId="136" xfId="0" applyFont="1" applyBorder="1" applyAlignment="1">
      <alignment horizontal="center" vertical="center"/>
    </xf>
    <xf numFmtId="38" fontId="35" fillId="0" borderId="65" xfId="1" applyFont="1" applyBorder="1" applyAlignment="1" applyProtection="1">
      <alignment vertical="center"/>
    </xf>
    <xf numFmtId="38" fontId="35" fillId="0" borderId="140" xfId="1" applyFont="1" applyBorder="1" applyAlignment="1" applyProtection="1">
      <alignment vertical="center"/>
    </xf>
    <xf numFmtId="49" fontId="43" fillId="0" borderId="64" xfId="0" applyNumberFormat="1" applyFont="1" applyBorder="1" applyAlignment="1" applyProtection="1">
      <alignment horizontal="center" vertical="center"/>
      <protection locked="0"/>
    </xf>
    <xf numFmtId="49" fontId="43" fillId="0" borderId="80" xfId="0" applyNumberFormat="1" applyFont="1" applyBorder="1" applyAlignment="1" applyProtection="1">
      <alignment horizontal="center" vertical="center"/>
      <protection locked="0"/>
    </xf>
    <xf numFmtId="0" fontId="30" fillId="0" borderId="81" xfId="0" applyFont="1" applyBorder="1" applyAlignment="1" applyProtection="1">
      <alignment horizontal="left" vertical="center"/>
    </xf>
    <xf numFmtId="0" fontId="30" fillId="0" borderId="91" xfId="0" applyFont="1" applyBorder="1" applyAlignment="1" applyProtection="1">
      <alignment horizontal="left" vertical="center"/>
    </xf>
    <xf numFmtId="0" fontId="30" fillId="0" borderId="0" xfId="0" applyFont="1" applyBorder="1" applyAlignment="1" applyProtection="1">
      <alignment horizontal="center" vertical="center"/>
    </xf>
    <xf numFmtId="0" fontId="30" fillId="0" borderId="132" xfId="0" applyFont="1" applyBorder="1" applyAlignment="1" applyProtection="1">
      <alignment horizontal="center" vertical="center"/>
    </xf>
    <xf numFmtId="0" fontId="59" fillId="0" borderId="64" xfId="0" applyFont="1" applyBorder="1" applyAlignment="1" applyProtection="1">
      <alignment vertical="center"/>
    </xf>
    <xf numFmtId="0" fontId="60" fillId="0" borderId="63" xfId="0" applyFont="1" applyBorder="1" applyAlignment="1" applyProtection="1">
      <alignment vertical="center"/>
    </xf>
    <xf numFmtId="0" fontId="60" fillId="0" borderId="79" xfId="0" applyFont="1" applyBorder="1" applyAlignment="1" applyProtection="1">
      <alignment vertical="center"/>
    </xf>
    <xf numFmtId="0" fontId="60" fillId="0" borderId="100" xfId="0" applyFont="1" applyBorder="1" applyAlignment="1" applyProtection="1">
      <alignment vertical="center"/>
    </xf>
    <xf numFmtId="0" fontId="60" fillId="0" borderId="70" xfId="0" applyFont="1" applyBorder="1" applyAlignment="1" applyProtection="1">
      <alignment vertical="center"/>
    </xf>
    <xf numFmtId="0" fontId="60" fillId="0" borderId="119" xfId="0" applyFont="1" applyBorder="1" applyAlignment="1" applyProtection="1">
      <alignment vertical="center"/>
    </xf>
    <xf numFmtId="0" fontId="28" fillId="0" borderId="135" xfId="0" applyFont="1" applyBorder="1" applyAlignment="1">
      <alignment vertical="top"/>
    </xf>
    <xf numFmtId="0" fontId="28" fillId="0" borderId="0" xfId="0" applyFont="1" applyBorder="1" applyAlignment="1">
      <alignment vertical="top"/>
    </xf>
    <xf numFmtId="0" fontId="28" fillId="0" borderId="131" xfId="0" applyFont="1" applyBorder="1" applyAlignment="1">
      <alignment vertical="top"/>
    </xf>
    <xf numFmtId="0" fontId="28" fillId="0" borderId="132" xfId="0" applyFont="1" applyBorder="1" applyAlignment="1">
      <alignment vertical="top"/>
    </xf>
    <xf numFmtId="0" fontId="12" fillId="0" borderId="133" xfId="0" applyFont="1" applyBorder="1" applyAlignment="1" applyProtection="1">
      <alignment vertical="center"/>
      <protection locked="0"/>
    </xf>
    <xf numFmtId="49" fontId="43" fillId="0" borderId="79" xfId="0" applyNumberFormat="1" applyFont="1" applyBorder="1" applyAlignment="1" applyProtection="1">
      <alignment horizontal="left" vertical="center"/>
      <protection locked="0"/>
    </xf>
    <xf numFmtId="49" fontId="43" fillId="0" borderId="81" xfId="0" applyNumberFormat="1" applyFont="1" applyBorder="1" applyAlignment="1" applyProtection="1">
      <alignment horizontal="left" vertical="center"/>
      <protection locked="0"/>
    </xf>
    <xf numFmtId="0" fontId="39" fillId="0" borderId="59" xfId="0" applyFont="1" applyBorder="1" applyAlignment="1" applyProtection="1">
      <alignment horizontal="center" vertical="center"/>
      <protection locked="0"/>
    </xf>
    <xf numFmtId="0" fontId="39" fillId="0" borderId="64" xfId="0" applyFont="1" applyBorder="1" applyAlignment="1" applyProtection="1">
      <alignment horizontal="center" vertical="center"/>
      <protection locked="0"/>
    </xf>
    <xf numFmtId="0" fontId="12" fillId="0" borderId="63" xfId="0" applyFont="1" applyBorder="1" applyAlignment="1" applyProtection="1">
      <alignment vertical="center"/>
      <protection locked="0"/>
    </xf>
    <xf numFmtId="0" fontId="0" fillId="0" borderId="63"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134" xfId="0" applyFont="1" applyBorder="1" applyAlignment="1" applyProtection="1">
      <alignment vertical="center"/>
      <protection locked="0"/>
    </xf>
    <xf numFmtId="0" fontId="0" fillId="0" borderId="133" xfId="0" applyFont="1" applyBorder="1" applyAlignment="1" applyProtection="1">
      <alignment vertical="center"/>
      <protection locked="0"/>
    </xf>
    <xf numFmtId="0" fontId="0" fillId="0" borderId="132" xfId="0" applyFont="1" applyBorder="1" applyAlignment="1" applyProtection="1">
      <alignment vertical="center"/>
      <protection locked="0"/>
    </xf>
    <xf numFmtId="0" fontId="32" fillId="0" borderId="59" xfId="0" applyFont="1" applyBorder="1" applyAlignment="1" applyProtection="1">
      <alignment horizontal="center" vertical="center" shrinkToFit="1"/>
      <protection locked="0"/>
    </xf>
    <xf numFmtId="0" fontId="32" fillId="0" borderId="54" xfId="0" applyFont="1" applyBorder="1" applyAlignment="1" applyProtection="1">
      <alignment horizontal="center" vertical="center" shrinkToFit="1"/>
      <protection locked="0"/>
    </xf>
    <xf numFmtId="0" fontId="32" fillId="0" borderId="139" xfId="0" applyFont="1" applyBorder="1" applyAlignment="1" applyProtection="1">
      <alignment horizontal="center" vertical="center" shrinkToFit="1"/>
      <protection locked="0"/>
    </xf>
    <xf numFmtId="0" fontId="32" fillId="0" borderId="59" xfId="0" applyFont="1" applyBorder="1" applyAlignment="1" applyProtection="1">
      <alignment horizontal="center" vertical="center"/>
      <protection locked="0"/>
    </xf>
    <xf numFmtId="0" fontId="32" fillId="0" borderId="54" xfId="0" applyFont="1" applyBorder="1" applyAlignment="1" applyProtection="1">
      <alignment horizontal="center" vertical="center"/>
      <protection locked="0"/>
    </xf>
    <xf numFmtId="0" fontId="32" fillId="0" borderId="139" xfId="0" applyFont="1" applyBorder="1" applyAlignment="1" applyProtection="1">
      <alignment horizontal="center" vertical="center"/>
      <protection locked="0"/>
    </xf>
    <xf numFmtId="0" fontId="39" fillId="0" borderId="139" xfId="0" applyFont="1" applyBorder="1" applyAlignment="1" applyProtection="1">
      <alignment horizontal="center" vertical="center"/>
      <protection locked="0"/>
    </xf>
    <xf numFmtId="0" fontId="39" fillId="0" borderId="79" xfId="0" applyFont="1" applyBorder="1" applyAlignment="1" applyProtection="1">
      <alignment horizontal="center" vertical="center"/>
      <protection locked="0"/>
    </xf>
    <xf numFmtId="0" fontId="25" fillId="0" borderId="54" xfId="0" applyFont="1" applyBorder="1" applyAlignment="1">
      <alignment horizontal="distributed" vertical="center"/>
    </xf>
    <xf numFmtId="0" fontId="59" fillId="0" borderId="63" xfId="0" applyFont="1" applyBorder="1" applyAlignment="1" applyProtection="1">
      <alignment vertical="center"/>
    </xf>
    <xf numFmtId="0" fontId="60" fillId="0" borderId="65" xfId="0" applyFont="1" applyBorder="1" applyAlignment="1" applyProtection="1">
      <alignment vertical="center"/>
    </xf>
    <xf numFmtId="0" fontId="60" fillId="0" borderId="138" xfId="0" applyFont="1" applyBorder="1" applyAlignment="1" applyProtection="1">
      <alignment vertical="center"/>
    </xf>
    <xf numFmtId="0" fontId="12" fillId="0" borderId="134" xfId="0" applyFont="1" applyBorder="1" applyAlignment="1" applyProtection="1">
      <alignment vertical="center"/>
    </xf>
    <xf numFmtId="0" fontId="12" fillId="0" borderId="132" xfId="0" applyFont="1" applyBorder="1" applyAlignment="1" applyProtection="1">
      <alignment vertical="center"/>
    </xf>
    <xf numFmtId="0" fontId="22" fillId="0" borderId="64" xfId="0" applyFont="1" applyBorder="1" applyAlignment="1" applyProtection="1">
      <alignment horizontal="center" vertical="center"/>
      <protection locked="0"/>
    </xf>
    <xf numFmtId="0" fontId="22" fillId="0" borderId="63" xfId="0" applyFont="1" applyBorder="1" applyAlignment="1" applyProtection="1">
      <alignment horizontal="center" vertical="center"/>
      <protection locked="0"/>
    </xf>
    <xf numFmtId="0" fontId="22" fillId="0" borderId="79" xfId="0" applyFont="1" applyBorder="1" applyAlignment="1" applyProtection="1">
      <alignment horizontal="center" vertical="center"/>
      <protection locked="0"/>
    </xf>
    <xf numFmtId="0" fontId="22" fillId="0" borderId="80"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81" xfId="0" applyFont="1" applyBorder="1" applyAlignment="1" applyProtection="1">
      <alignment horizontal="center" vertical="center"/>
      <protection locked="0"/>
    </xf>
    <xf numFmtId="0" fontId="22" fillId="0" borderId="78" xfId="0" applyFont="1" applyBorder="1" applyAlignment="1" applyProtection="1">
      <alignment horizontal="center" vertical="center"/>
      <protection locked="0"/>
    </xf>
    <xf numFmtId="0" fontId="22" fillId="0" borderId="132" xfId="0" applyFont="1" applyBorder="1" applyAlignment="1" applyProtection="1">
      <alignment horizontal="center" vertical="center"/>
      <protection locked="0"/>
    </xf>
    <xf numFmtId="0" fontId="22" fillId="0" borderId="91" xfId="0" applyFont="1" applyBorder="1" applyAlignment="1" applyProtection="1">
      <alignment horizontal="center" vertical="center"/>
      <protection locked="0"/>
    </xf>
    <xf numFmtId="0" fontId="38" fillId="0" borderId="172" xfId="0" applyFont="1" applyFill="1" applyBorder="1" applyAlignment="1" applyProtection="1">
      <alignment horizontal="center" vertical="center"/>
      <protection locked="0"/>
    </xf>
    <xf numFmtId="0" fontId="38" fillId="0" borderId="173" xfId="0" applyFont="1" applyFill="1" applyBorder="1" applyAlignment="1" applyProtection="1">
      <alignment horizontal="center" vertical="center"/>
      <protection locked="0"/>
    </xf>
    <xf numFmtId="0" fontId="38" fillId="0" borderId="176" xfId="0" applyFont="1" applyFill="1" applyBorder="1" applyAlignment="1" applyProtection="1">
      <alignment horizontal="center" vertical="center"/>
      <protection locked="0"/>
    </xf>
    <xf numFmtId="49" fontId="31" fillId="0" borderId="63" xfId="0" applyNumberFormat="1" applyFont="1" applyFill="1" applyBorder="1" applyAlignment="1" applyProtection="1">
      <alignment horizontal="center" vertical="center"/>
      <protection locked="0"/>
    </xf>
    <xf numFmtId="49" fontId="31" fillId="0" borderId="0" xfId="0" applyNumberFormat="1" applyFont="1" applyFill="1" applyBorder="1" applyAlignment="1" applyProtection="1">
      <alignment horizontal="center" vertical="center"/>
      <protection locked="0"/>
    </xf>
    <xf numFmtId="49" fontId="31" fillId="0" borderId="132" xfId="0" applyNumberFormat="1" applyFont="1" applyFill="1" applyBorder="1" applyAlignment="1" applyProtection="1">
      <alignment horizontal="center" vertical="center"/>
      <protection locked="0"/>
    </xf>
    <xf numFmtId="0" fontId="20" fillId="0" borderId="63"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32" xfId="0" applyFont="1" applyFill="1" applyBorder="1" applyAlignment="1">
      <alignment horizontal="center" vertical="center"/>
    </xf>
    <xf numFmtId="0" fontId="31" fillId="0" borderId="63" xfId="0"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132" xfId="0" applyFont="1" applyFill="1" applyBorder="1" applyAlignment="1" applyProtection="1">
      <alignment horizontal="center" vertical="center"/>
      <protection locked="0"/>
    </xf>
    <xf numFmtId="0" fontId="25" fillId="0" borderId="62" xfId="0" applyFont="1" applyBorder="1" applyAlignment="1">
      <alignment horizontal="center" vertical="center"/>
    </xf>
    <xf numFmtId="0" fontId="25" fillId="0" borderId="135" xfId="0" applyFont="1" applyBorder="1" applyAlignment="1">
      <alignment horizontal="center" vertical="center"/>
    </xf>
    <xf numFmtId="0" fontId="25" fillId="0" borderId="131" xfId="0" applyFont="1" applyBorder="1" applyAlignment="1">
      <alignment horizontal="center" vertical="center"/>
    </xf>
    <xf numFmtId="0" fontId="21" fillId="0" borderId="63" xfId="0" applyFont="1" applyBorder="1" applyAlignment="1">
      <alignment horizontal="distributed" vertical="center" wrapText="1"/>
    </xf>
    <xf numFmtId="0" fontId="21" fillId="0" borderId="79" xfId="0" applyFont="1" applyBorder="1" applyAlignment="1">
      <alignment horizontal="distributed" vertical="center" wrapText="1"/>
    </xf>
    <xf numFmtId="0" fontId="21" fillId="0" borderId="0" xfId="0" applyFont="1" applyBorder="1" applyAlignment="1">
      <alignment horizontal="distributed" vertical="center" wrapText="1"/>
    </xf>
    <xf numFmtId="0" fontId="21" fillId="0" borderId="81" xfId="0" applyFont="1" applyBorder="1" applyAlignment="1">
      <alignment horizontal="distributed" vertical="center" wrapText="1"/>
    </xf>
    <xf numFmtId="0" fontId="21" fillId="0" borderId="132" xfId="0" applyFont="1" applyBorder="1" applyAlignment="1">
      <alignment horizontal="distributed" vertical="center" wrapText="1"/>
    </xf>
    <xf numFmtId="0" fontId="21" fillId="0" borderId="91" xfId="0" applyFont="1" applyBorder="1" applyAlignment="1">
      <alignment horizontal="distributed" vertical="center" wrapText="1"/>
    </xf>
    <xf numFmtId="0" fontId="29" fillId="0" borderId="0" xfId="0" applyFont="1" applyBorder="1" applyAlignment="1">
      <alignment vertical="center"/>
    </xf>
    <xf numFmtId="0" fontId="29" fillId="0" borderId="132" xfId="0" applyFont="1" applyBorder="1" applyAlignment="1">
      <alignment vertical="center"/>
    </xf>
    <xf numFmtId="0" fontId="25" fillId="0" borderId="132" xfId="0" applyFont="1" applyBorder="1" applyAlignment="1">
      <alignment vertical="center"/>
    </xf>
    <xf numFmtId="0" fontId="20" fillId="0" borderId="109" xfId="0" applyFont="1" applyFill="1" applyBorder="1" applyAlignment="1">
      <alignment horizontal="center" vertical="center"/>
    </xf>
    <xf numFmtId="0" fontId="20" fillId="0" borderId="135" xfId="0" applyFont="1" applyFill="1" applyBorder="1" applyAlignment="1">
      <alignment horizontal="center" vertical="center"/>
    </xf>
    <xf numFmtId="0" fontId="20" fillId="0" borderId="69" xfId="0" applyFont="1" applyFill="1" applyBorder="1" applyAlignment="1">
      <alignment horizontal="center" vertical="center"/>
    </xf>
    <xf numFmtId="0" fontId="25" fillId="0" borderId="80"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81" xfId="0" applyFont="1" applyFill="1" applyBorder="1" applyAlignment="1">
      <alignment horizontal="center" vertical="center"/>
    </xf>
    <xf numFmtId="0" fontId="25" fillId="0" borderId="78" xfId="0" applyFont="1" applyFill="1" applyBorder="1" applyAlignment="1">
      <alignment horizontal="center" vertical="center"/>
    </xf>
    <xf numFmtId="0" fontId="25" fillId="0" borderId="132" xfId="0" applyFont="1" applyFill="1" applyBorder="1" applyAlignment="1">
      <alignment horizontal="center" vertical="center"/>
    </xf>
    <xf numFmtId="0" fontId="25" fillId="0" borderId="91" xfId="0" applyFont="1" applyFill="1" applyBorder="1" applyAlignment="1">
      <alignment horizontal="center" vertical="center"/>
    </xf>
    <xf numFmtId="0" fontId="25" fillId="0" borderId="63" xfId="0" applyFont="1" applyFill="1" applyBorder="1" applyAlignment="1">
      <alignment horizontal="distributed" vertical="center" wrapText="1"/>
    </xf>
    <xf numFmtId="0" fontId="25" fillId="0" borderId="79" xfId="0" applyFont="1" applyFill="1" applyBorder="1" applyAlignment="1">
      <alignment horizontal="distributed" vertical="center" wrapText="1"/>
    </xf>
    <xf numFmtId="0" fontId="25" fillId="0" borderId="0" xfId="0" applyFont="1" applyFill="1" applyBorder="1" applyAlignment="1">
      <alignment horizontal="distributed" vertical="center" wrapText="1"/>
    </xf>
    <xf numFmtId="0" fontId="25" fillId="0" borderId="81" xfId="0" applyFont="1" applyFill="1" applyBorder="1" applyAlignment="1">
      <alignment horizontal="distributed" vertical="center" wrapText="1"/>
    </xf>
    <xf numFmtId="0" fontId="25" fillId="0" borderId="132" xfId="0" applyFont="1" applyFill="1" applyBorder="1" applyAlignment="1">
      <alignment horizontal="distributed" vertical="center" wrapText="1"/>
    </xf>
    <xf numFmtId="0" fontId="25" fillId="0" borderId="91" xfId="0" applyFont="1" applyFill="1" applyBorder="1" applyAlignment="1">
      <alignment horizontal="distributed" vertical="center" wrapText="1"/>
    </xf>
    <xf numFmtId="0" fontId="25" fillId="0" borderId="110" xfId="0" applyFont="1" applyFill="1" applyBorder="1" applyAlignment="1">
      <alignment horizontal="distributed" vertical="center" wrapText="1"/>
    </xf>
    <xf numFmtId="0" fontId="25" fillId="0" borderId="130" xfId="0" applyFont="1" applyFill="1" applyBorder="1" applyAlignment="1">
      <alignment horizontal="distributed" vertical="center" wrapText="1"/>
    </xf>
    <xf numFmtId="0" fontId="25" fillId="0" borderId="70" xfId="0" applyFont="1" applyFill="1" applyBorder="1" applyAlignment="1">
      <alignment horizontal="distributed" vertical="center" wrapText="1"/>
    </xf>
    <xf numFmtId="0" fontId="25" fillId="0" borderId="119" xfId="0" applyFont="1" applyFill="1" applyBorder="1" applyAlignment="1">
      <alignment horizontal="distributed" vertical="center" wrapText="1"/>
    </xf>
    <xf numFmtId="49" fontId="25" fillId="0" borderId="80" xfId="0" applyNumberFormat="1" applyFont="1" applyFill="1" applyBorder="1" applyAlignment="1">
      <alignment horizontal="right" vertical="center"/>
    </xf>
    <xf numFmtId="49" fontId="25" fillId="0" borderId="78" xfId="0" applyNumberFormat="1" applyFont="1" applyFill="1" applyBorder="1" applyAlignment="1">
      <alignment horizontal="right" vertical="center"/>
    </xf>
    <xf numFmtId="49" fontId="25" fillId="0" borderId="100" xfId="0" applyNumberFormat="1" applyFont="1" applyFill="1" applyBorder="1" applyAlignment="1">
      <alignment horizontal="right" vertical="center"/>
    </xf>
    <xf numFmtId="49" fontId="25" fillId="0" borderId="0" xfId="0" applyNumberFormat="1" applyFont="1" applyFill="1" applyBorder="1" applyAlignment="1">
      <alignment horizontal="center" vertical="center"/>
    </xf>
    <xf numFmtId="49" fontId="25" fillId="0" borderId="132" xfId="0" applyNumberFormat="1" applyFont="1" applyFill="1" applyBorder="1" applyAlignment="1">
      <alignment horizontal="center" vertical="center"/>
    </xf>
    <xf numFmtId="49" fontId="20" fillId="0" borderId="63" xfId="0" applyNumberFormat="1" applyFont="1" applyFill="1" applyBorder="1" applyAlignment="1" applyProtection="1">
      <alignment horizontal="right" vertical="center"/>
      <protection locked="0"/>
    </xf>
    <xf numFmtId="49" fontId="20" fillId="0" borderId="0" xfId="0" applyNumberFormat="1" applyFont="1" applyFill="1" applyBorder="1" applyAlignment="1" applyProtection="1">
      <alignment horizontal="right" vertical="center"/>
      <protection locked="0"/>
    </xf>
    <xf numFmtId="49" fontId="20" fillId="0" borderId="132" xfId="0" applyNumberFormat="1" applyFont="1" applyFill="1" applyBorder="1" applyAlignment="1" applyProtection="1">
      <alignment horizontal="right" vertical="center"/>
      <protection locked="0"/>
    </xf>
    <xf numFmtId="0" fontId="12" fillId="0" borderId="8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2" fillId="0" borderId="81" xfId="0" applyFont="1" applyFill="1" applyBorder="1" applyAlignment="1" applyProtection="1">
      <alignment vertical="center"/>
      <protection locked="0"/>
    </xf>
    <xf numFmtId="0" fontId="0" fillId="0" borderId="64" xfId="0" applyFont="1" applyFill="1" applyBorder="1" applyAlignment="1" applyProtection="1">
      <alignment vertical="center"/>
      <protection locked="0"/>
    </xf>
    <xf numFmtId="0" fontId="0" fillId="0" borderId="63" xfId="0" applyFont="1" applyFill="1" applyBorder="1" applyAlignment="1" applyProtection="1">
      <alignment vertical="center"/>
      <protection locked="0"/>
    </xf>
    <xf numFmtId="0" fontId="0" fillId="0" borderId="79" xfId="0" applyFont="1" applyFill="1" applyBorder="1" applyAlignment="1" applyProtection="1">
      <alignment vertical="center"/>
      <protection locked="0"/>
    </xf>
    <xf numFmtId="0" fontId="0" fillId="0" borderId="8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81" xfId="0" applyFont="1" applyFill="1" applyBorder="1" applyAlignment="1" applyProtection="1">
      <alignment vertical="center"/>
      <protection locked="0"/>
    </xf>
    <xf numFmtId="49" fontId="25" fillId="0" borderId="70" xfId="0" applyNumberFormat="1" applyFont="1" applyFill="1" applyBorder="1" applyAlignment="1">
      <alignment horizontal="center" vertical="center"/>
    </xf>
    <xf numFmtId="49" fontId="25" fillId="0" borderId="81" xfId="0" applyNumberFormat="1" applyFont="1" applyFill="1" applyBorder="1" applyAlignment="1">
      <alignment horizontal="left" vertical="center"/>
    </xf>
    <xf numFmtId="49" fontId="25" fillId="0" borderId="91" xfId="0" applyNumberFormat="1" applyFont="1" applyFill="1" applyBorder="1" applyAlignment="1">
      <alignment horizontal="left" vertical="center"/>
    </xf>
    <xf numFmtId="49" fontId="64" fillId="0" borderId="0" xfId="0" applyNumberFormat="1" applyFont="1" applyFill="1" applyBorder="1" applyAlignment="1" applyProtection="1">
      <alignment vertical="center"/>
      <protection locked="0"/>
    </xf>
    <xf numFmtId="49" fontId="64" fillId="0" borderId="132" xfId="0" applyNumberFormat="1" applyFont="1" applyFill="1" applyBorder="1" applyAlignment="1" applyProtection="1">
      <alignment vertical="center"/>
      <protection locked="0"/>
    </xf>
    <xf numFmtId="0" fontId="12" fillId="0" borderId="64" xfId="0" applyFont="1" applyFill="1" applyBorder="1" applyAlignment="1" applyProtection="1">
      <alignment vertical="center" wrapText="1"/>
      <protection locked="0"/>
    </xf>
    <xf numFmtId="0" fontId="12" fillId="0" borderId="63" xfId="0" applyFont="1" applyFill="1" applyBorder="1" applyAlignment="1" applyProtection="1">
      <alignment vertical="center" wrapText="1"/>
      <protection locked="0"/>
    </xf>
    <xf numFmtId="0" fontId="12" fillId="0" borderId="79" xfId="0" applyFont="1" applyFill="1" applyBorder="1" applyAlignment="1" applyProtection="1">
      <alignment vertical="center" wrapText="1"/>
      <protection locked="0"/>
    </xf>
    <xf numFmtId="0" fontId="12" fillId="0" borderId="80" xfId="0" applyFont="1" applyFill="1" applyBorder="1" applyAlignment="1" applyProtection="1">
      <alignment vertical="center" wrapText="1"/>
      <protection locked="0"/>
    </xf>
    <xf numFmtId="0" fontId="12" fillId="0" borderId="0" xfId="0" applyFont="1" applyFill="1" applyBorder="1" applyAlignment="1" applyProtection="1">
      <alignment vertical="center" wrapText="1"/>
      <protection locked="0"/>
    </xf>
    <xf numFmtId="0" fontId="12" fillId="0" borderId="81" xfId="0" applyFont="1" applyFill="1" applyBorder="1" applyAlignment="1" applyProtection="1">
      <alignment vertical="center" wrapText="1"/>
      <protection locked="0"/>
    </xf>
    <xf numFmtId="0" fontId="22" fillId="0" borderId="0" xfId="0" applyFont="1" applyBorder="1" applyAlignment="1">
      <alignment horizontal="right"/>
    </xf>
    <xf numFmtId="0" fontId="22" fillId="0" borderId="132" xfId="0" applyFont="1" applyBorder="1" applyAlignment="1">
      <alignment horizontal="right"/>
    </xf>
    <xf numFmtId="0" fontId="38" fillId="0" borderId="174" xfId="0" applyFont="1" applyFill="1" applyBorder="1" applyAlignment="1" applyProtection="1">
      <alignment horizontal="center" vertical="center"/>
      <protection locked="0"/>
    </xf>
    <xf numFmtId="0" fontId="38" fillId="0" borderId="175" xfId="0" applyFont="1" applyFill="1" applyBorder="1" applyAlignment="1" applyProtection="1">
      <alignment horizontal="center" vertical="center"/>
      <protection locked="0"/>
    </xf>
    <xf numFmtId="0" fontId="38" fillId="0" borderId="177" xfId="0" applyFont="1" applyFill="1" applyBorder="1" applyAlignment="1" applyProtection="1">
      <alignment horizontal="center" vertical="center"/>
      <protection locked="0"/>
    </xf>
    <xf numFmtId="0" fontId="20" fillId="0" borderId="0" xfId="0" applyFont="1" applyFill="1" applyBorder="1" applyAlignment="1">
      <alignment horizontal="left" vertical="center"/>
    </xf>
    <xf numFmtId="0" fontId="20" fillId="0" borderId="132" xfId="0" applyFont="1" applyFill="1" applyBorder="1" applyAlignment="1">
      <alignment horizontal="left" vertical="center"/>
    </xf>
    <xf numFmtId="0" fontId="44" fillId="0" borderId="0" xfId="0" applyFont="1" applyFill="1" applyBorder="1" applyAlignment="1">
      <alignment horizontal="center" vertical="center" shrinkToFit="1"/>
    </xf>
    <xf numFmtId="0" fontId="44" fillId="0" borderId="132" xfId="0" applyFont="1" applyFill="1" applyBorder="1" applyAlignment="1">
      <alignment horizontal="center" vertical="center" shrinkToFit="1"/>
    </xf>
    <xf numFmtId="0" fontId="29" fillId="0" borderId="0" xfId="0" applyFont="1" applyBorder="1" applyAlignment="1" applyProtection="1">
      <protection locked="0"/>
    </xf>
    <xf numFmtId="0" fontId="29" fillId="0" borderId="132" xfId="0" applyFont="1" applyBorder="1" applyAlignment="1" applyProtection="1">
      <protection locked="0"/>
    </xf>
    <xf numFmtId="0" fontId="25" fillId="0" borderId="63" xfId="0" applyFont="1" applyBorder="1" applyAlignment="1" applyProtection="1">
      <alignment vertical="center"/>
    </xf>
    <xf numFmtId="0" fontId="0" fillId="0" borderId="134" xfId="0" applyFont="1" applyBorder="1" applyAlignment="1" applyProtection="1">
      <alignment vertical="center"/>
    </xf>
    <xf numFmtId="0" fontId="0" fillId="0" borderId="133" xfId="0" applyFont="1" applyBorder="1" applyAlignment="1" applyProtection="1">
      <alignment vertical="center"/>
    </xf>
    <xf numFmtId="0" fontId="43" fillId="0" borderId="79" xfId="0" applyNumberFormat="1" applyFont="1" applyBorder="1" applyAlignment="1" applyProtection="1">
      <alignment horizontal="left" vertical="center"/>
    </xf>
    <xf numFmtId="0" fontId="43" fillId="0" borderId="81" xfId="0" applyNumberFormat="1" applyFont="1" applyBorder="1" applyAlignment="1" applyProtection="1">
      <alignment horizontal="left" vertical="center"/>
    </xf>
    <xf numFmtId="0" fontId="38" fillId="0" borderId="174" xfId="0" applyFont="1" applyFill="1" applyBorder="1" applyAlignment="1" applyProtection="1">
      <alignment horizontal="center" vertical="center"/>
    </xf>
    <xf numFmtId="0" fontId="38" fillId="0" borderId="175" xfId="0" applyFont="1" applyFill="1" applyBorder="1" applyAlignment="1" applyProtection="1">
      <alignment horizontal="center" vertical="center"/>
    </xf>
    <xf numFmtId="0" fontId="38" fillId="0" borderId="177" xfId="0" applyFont="1" applyFill="1" applyBorder="1" applyAlignment="1" applyProtection="1">
      <alignment horizontal="center" vertical="center"/>
    </xf>
    <xf numFmtId="0" fontId="39" fillId="0" borderId="59" xfId="0" applyFont="1" applyBorder="1" applyAlignment="1" applyProtection="1">
      <alignment horizontal="center" vertical="center"/>
    </xf>
    <xf numFmtId="0" fontId="39" fillId="0" borderId="64" xfId="0" applyFont="1" applyBorder="1" applyAlignment="1" applyProtection="1">
      <alignment horizontal="center" vertical="center"/>
    </xf>
    <xf numFmtId="0" fontId="39" fillId="0" borderId="139" xfId="0" applyFont="1" applyBorder="1" applyAlignment="1" applyProtection="1">
      <alignment horizontal="center" vertical="center"/>
    </xf>
    <xf numFmtId="0" fontId="39" fillId="0" borderId="79" xfId="0" applyFont="1" applyBorder="1" applyAlignment="1" applyProtection="1">
      <alignment horizontal="center" vertical="center"/>
    </xf>
    <xf numFmtId="0" fontId="22" fillId="0" borderId="64" xfId="0" applyFont="1" applyFill="1" applyBorder="1" applyAlignment="1" applyProtection="1">
      <alignment horizontal="center" vertical="center" wrapText="1"/>
    </xf>
    <xf numFmtId="0" fontId="22" fillId="0" borderId="80" xfId="0" applyFont="1" applyFill="1" applyBorder="1" applyAlignment="1" applyProtection="1">
      <alignment horizontal="center" vertical="center" wrapText="1"/>
    </xf>
    <xf numFmtId="0" fontId="22" fillId="0" borderId="100" xfId="0" applyFont="1" applyFill="1" applyBorder="1" applyAlignment="1" applyProtection="1">
      <alignment horizontal="center" vertical="center" wrapText="1"/>
    </xf>
    <xf numFmtId="0" fontId="30" fillId="0" borderId="64" xfId="0" applyFont="1" applyFill="1" applyBorder="1" applyAlignment="1" applyProtection="1">
      <alignment vertical="center"/>
    </xf>
    <xf numFmtId="0" fontId="30" fillId="0" borderId="63" xfId="0" applyFont="1" applyFill="1" applyBorder="1" applyAlignment="1" applyProtection="1">
      <alignment vertical="center"/>
    </xf>
    <xf numFmtId="0" fontId="30" fillId="0" borderId="79" xfId="0" applyFont="1" applyFill="1" applyBorder="1" applyAlignment="1" applyProtection="1">
      <alignment vertical="center"/>
    </xf>
    <xf numFmtId="0" fontId="30" fillId="0" borderId="8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81" xfId="0" applyFont="1" applyFill="1" applyBorder="1" applyAlignment="1" applyProtection="1">
      <alignment vertical="center"/>
    </xf>
    <xf numFmtId="49" fontId="25" fillId="0" borderId="100" xfId="0" applyNumberFormat="1" applyFont="1" applyFill="1" applyBorder="1" applyAlignment="1" applyProtection="1">
      <alignment horizontal="right" vertical="center"/>
    </xf>
    <xf numFmtId="49" fontId="25" fillId="0" borderId="70" xfId="0" applyNumberFormat="1" applyFont="1" applyFill="1" applyBorder="1" applyAlignment="1" applyProtection="1">
      <alignment horizontal="center" vertical="center"/>
    </xf>
    <xf numFmtId="0" fontId="30" fillId="0" borderId="0" xfId="0" applyFont="1" applyBorder="1" applyAlignment="1" applyProtection="1">
      <alignment horizontal="right" vertical="center"/>
    </xf>
    <xf numFmtId="0" fontId="30" fillId="0" borderId="132" xfId="0" applyFont="1" applyBorder="1" applyAlignment="1" applyProtection="1">
      <alignment horizontal="right" vertical="center"/>
    </xf>
    <xf numFmtId="0" fontId="25" fillId="0" borderId="63" xfId="0" applyFont="1" applyBorder="1" applyAlignment="1" applyProtection="1">
      <alignment horizontal="left" vertical="center"/>
    </xf>
    <xf numFmtId="0" fontId="25" fillId="0" borderId="79" xfId="0" applyFont="1" applyBorder="1" applyAlignment="1" applyProtection="1">
      <alignment horizontal="left" vertical="center"/>
    </xf>
    <xf numFmtId="0" fontId="25" fillId="0" borderId="0" xfId="0" applyFont="1" applyBorder="1" applyAlignment="1" applyProtection="1">
      <alignment horizontal="left" vertical="center"/>
    </xf>
    <xf numFmtId="0" fontId="25" fillId="0" borderId="81" xfId="0" applyFont="1" applyBorder="1" applyAlignment="1" applyProtection="1">
      <alignment horizontal="left" vertical="center"/>
    </xf>
    <xf numFmtId="0" fontId="25" fillId="0" borderId="132" xfId="0" applyFont="1" applyBorder="1" applyAlignment="1" applyProtection="1">
      <alignment horizontal="left" vertical="center"/>
    </xf>
    <xf numFmtId="0" fontId="25" fillId="0" borderId="91" xfId="0" applyFont="1" applyBorder="1" applyAlignment="1" applyProtection="1">
      <alignment horizontal="left" vertical="center"/>
    </xf>
    <xf numFmtId="0" fontId="22" fillId="0" borderId="63" xfId="0" applyFont="1" applyBorder="1" applyAlignment="1" applyProtection="1">
      <alignment horizontal="center" vertical="center"/>
    </xf>
    <xf numFmtId="0" fontId="22" fillId="0" borderId="79"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81" xfId="0" applyFont="1" applyBorder="1" applyAlignment="1" applyProtection="1">
      <alignment horizontal="center" vertical="center"/>
    </xf>
    <xf numFmtId="0" fontId="22" fillId="0" borderId="132" xfId="0" applyFont="1" applyBorder="1" applyAlignment="1" applyProtection="1">
      <alignment horizontal="center" vertical="center"/>
    </xf>
    <xf numFmtId="0" fontId="22" fillId="0" borderId="91" xfId="0" applyFont="1" applyBorder="1" applyAlignment="1" applyProtection="1">
      <alignment horizontal="center" vertical="center"/>
    </xf>
    <xf numFmtId="0" fontId="25" fillId="0" borderId="0" xfId="0" applyFont="1" applyBorder="1" applyAlignment="1" applyProtection="1">
      <alignment vertical="center"/>
    </xf>
    <xf numFmtId="0" fontId="12" fillId="0" borderId="0" xfId="0" applyFont="1" applyBorder="1" applyAlignment="1" applyProtection="1">
      <alignment vertical="center"/>
    </xf>
    <xf numFmtId="0" fontId="0" fillId="0" borderId="0" xfId="0" applyFont="1" applyBorder="1" applyAlignment="1" applyProtection="1">
      <alignment vertical="center"/>
    </xf>
    <xf numFmtId="0" fontId="0" fillId="0" borderId="132" xfId="0" applyFont="1" applyBorder="1" applyAlignment="1" applyProtection="1">
      <alignment vertical="center"/>
    </xf>
    <xf numFmtId="0" fontId="0" fillId="0" borderId="81" xfId="0" applyFont="1" applyBorder="1" applyAlignment="1" applyProtection="1">
      <alignment vertical="center"/>
    </xf>
    <xf numFmtId="0" fontId="0" fillId="0" borderId="91" xfId="0" applyFont="1" applyBorder="1" applyAlignment="1" applyProtection="1">
      <alignment vertical="center"/>
    </xf>
    <xf numFmtId="0" fontId="12" fillId="0" borderId="63" xfId="0" applyFont="1" applyBorder="1" applyAlignment="1" applyProtection="1">
      <alignment vertical="center"/>
    </xf>
    <xf numFmtId="0" fontId="0" fillId="0" borderId="63" xfId="0" applyFont="1" applyBorder="1" applyAlignment="1" applyProtection="1">
      <alignment vertical="center"/>
    </xf>
    <xf numFmtId="0" fontId="29" fillId="0" borderId="131" xfId="0" applyFont="1" applyBorder="1" applyAlignment="1" applyProtection="1">
      <alignment vertical="center"/>
    </xf>
    <xf numFmtId="0" fontId="32" fillId="0" borderId="64" xfId="0" applyFont="1" applyBorder="1" applyAlignment="1" applyProtection="1">
      <alignment horizontal="center" vertical="center" shrinkToFit="1"/>
    </xf>
    <xf numFmtId="0" fontId="32" fillId="0" borderId="63" xfId="0" applyFont="1" applyBorder="1" applyAlignment="1" applyProtection="1">
      <alignment horizontal="center" vertical="center" shrinkToFit="1"/>
    </xf>
    <xf numFmtId="0" fontId="32" fillId="0" borderId="79" xfId="0" applyFont="1" applyBorder="1" applyAlignment="1" applyProtection="1">
      <alignment horizontal="center" vertical="center" shrinkToFit="1"/>
    </xf>
    <xf numFmtId="0" fontId="32" fillId="0" borderId="80" xfId="0" applyFont="1" applyBorder="1" applyAlignment="1" applyProtection="1">
      <alignment horizontal="center" vertical="center" shrinkToFit="1"/>
    </xf>
    <xf numFmtId="0" fontId="32" fillId="0" borderId="0" xfId="0" applyFont="1" applyBorder="1" applyAlignment="1" applyProtection="1">
      <alignment horizontal="center" vertical="center" shrinkToFit="1"/>
    </xf>
    <xf numFmtId="0" fontId="32" fillId="0" borderId="81" xfId="0" applyFont="1" applyBorder="1" applyAlignment="1" applyProtection="1">
      <alignment horizontal="center" vertical="center" shrinkToFit="1"/>
    </xf>
    <xf numFmtId="0" fontId="32" fillId="0" borderId="78" xfId="0" applyFont="1" applyBorder="1" applyAlignment="1" applyProtection="1">
      <alignment horizontal="center" vertical="center" shrinkToFit="1"/>
    </xf>
    <xf numFmtId="0" fontId="32" fillId="0" borderId="132" xfId="0" applyFont="1" applyBorder="1" applyAlignment="1" applyProtection="1">
      <alignment horizontal="center" vertical="center" shrinkToFit="1"/>
    </xf>
    <xf numFmtId="0" fontId="32" fillId="0" borderId="91" xfId="0" applyFont="1" applyBorder="1" applyAlignment="1" applyProtection="1">
      <alignment horizontal="center" vertical="center" shrinkToFit="1"/>
    </xf>
    <xf numFmtId="177" fontId="65" fillId="0" borderId="63" xfId="0" applyNumberFormat="1" applyFont="1" applyBorder="1" applyAlignment="1" applyProtection="1">
      <alignment horizontal="left"/>
      <protection locked="0"/>
    </xf>
    <xf numFmtId="177" fontId="65" fillId="0" borderId="0" xfId="0" applyNumberFormat="1" applyFont="1" applyBorder="1" applyAlignment="1" applyProtection="1">
      <alignment horizontal="left"/>
      <protection locked="0"/>
    </xf>
    <xf numFmtId="177" fontId="65" fillId="0" borderId="63" xfId="0" applyNumberFormat="1" applyFont="1" applyBorder="1" applyAlignment="1" applyProtection="1">
      <alignment horizontal="center"/>
      <protection locked="0"/>
    </xf>
    <xf numFmtId="177" fontId="65" fillId="0" borderId="65" xfId="0" applyNumberFormat="1" applyFont="1" applyBorder="1" applyAlignment="1" applyProtection="1">
      <alignment horizontal="center"/>
      <protection locked="0"/>
    </xf>
    <xf numFmtId="177" fontId="65" fillId="0" borderId="0" xfId="0" applyNumberFormat="1" applyFont="1" applyBorder="1" applyAlignment="1" applyProtection="1">
      <alignment horizontal="center"/>
      <protection locked="0"/>
    </xf>
    <xf numFmtId="177" fontId="65" fillId="0" borderId="136" xfId="0" applyNumberFormat="1" applyFont="1" applyBorder="1" applyAlignment="1" applyProtection="1">
      <alignment horizontal="center"/>
      <protection locked="0"/>
    </xf>
    <xf numFmtId="0" fontId="29" fillId="0" borderId="63" xfId="0" applyFont="1" applyBorder="1" applyAlignment="1" applyProtection="1">
      <alignment horizontal="left"/>
      <protection locked="0"/>
    </xf>
    <xf numFmtId="0" fontId="29" fillId="0" borderId="0" xfId="0" applyFont="1" applyBorder="1" applyAlignment="1" applyProtection="1">
      <alignment horizontal="left"/>
      <protection locked="0"/>
    </xf>
    <xf numFmtId="0" fontId="67" fillId="0" borderId="0" xfId="0" applyFont="1" applyAlignment="1" applyProtection="1">
      <alignment vertical="center"/>
      <protection locked="0"/>
    </xf>
    <xf numFmtId="0" fontId="29" fillId="0" borderId="63" xfId="0" applyFont="1" applyBorder="1" applyAlignment="1" applyProtection="1">
      <alignment vertical="center"/>
    </xf>
    <xf numFmtId="0" fontId="29" fillId="0" borderId="79" xfId="0" applyFont="1" applyBorder="1" applyAlignment="1" applyProtection="1">
      <alignment vertical="center"/>
    </xf>
    <xf numFmtId="0" fontId="29" fillId="0" borderId="0" xfId="0" applyFont="1" applyBorder="1" applyAlignment="1" applyProtection="1">
      <alignment vertical="center"/>
    </xf>
    <xf numFmtId="0" fontId="29" fillId="0" borderId="81" xfId="0" applyFont="1" applyBorder="1" applyAlignment="1" applyProtection="1">
      <alignment vertical="center"/>
    </xf>
    <xf numFmtId="0" fontId="12" fillId="0" borderId="133" xfId="0" applyFont="1" applyBorder="1" applyAlignment="1" applyProtection="1">
      <alignment vertical="center"/>
    </xf>
    <xf numFmtId="0" fontId="29" fillId="0" borderId="63" xfId="0" applyFont="1" applyBorder="1" applyAlignment="1" applyProtection="1">
      <alignment horizontal="left"/>
    </xf>
    <xf numFmtId="0" fontId="29" fillId="0" borderId="0" xfId="0" applyFont="1" applyBorder="1" applyAlignment="1" applyProtection="1">
      <alignment horizontal="left"/>
    </xf>
    <xf numFmtId="0" fontId="0" fillId="0" borderId="133" xfId="0" applyBorder="1" applyProtection="1"/>
    <xf numFmtId="0" fontId="25" fillId="0" borderId="80"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81" xfId="0" applyFont="1" applyFill="1" applyBorder="1" applyAlignment="1" applyProtection="1">
      <alignment horizontal="center" vertical="center"/>
    </xf>
    <xf numFmtId="0" fontId="25" fillId="0" borderId="78" xfId="0" applyFont="1" applyFill="1" applyBorder="1" applyAlignment="1" applyProtection="1">
      <alignment horizontal="center" vertical="center"/>
    </xf>
    <xf numFmtId="0" fontId="25" fillId="0" borderId="132" xfId="0" applyFont="1" applyFill="1" applyBorder="1" applyAlignment="1" applyProtection="1">
      <alignment horizontal="center" vertical="center"/>
    </xf>
    <xf numFmtId="0" fontId="25" fillId="0" borderId="91" xfId="0" applyFont="1" applyFill="1" applyBorder="1" applyAlignment="1" applyProtection="1">
      <alignment horizontal="center" vertical="center"/>
    </xf>
    <xf numFmtId="0" fontId="22" fillId="0" borderId="0" xfId="0" applyFont="1" applyBorder="1" applyAlignment="1" applyProtection="1">
      <alignment horizontal="right"/>
    </xf>
    <xf numFmtId="0" fontId="22" fillId="0" borderId="132" xfId="0" applyFont="1" applyBorder="1" applyAlignment="1" applyProtection="1">
      <alignment horizontal="right"/>
    </xf>
    <xf numFmtId="0" fontId="29" fillId="0" borderId="0" xfId="0" applyFont="1" applyBorder="1" applyAlignment="1" applyProtection="1"/>
    <xf numFmtId="0" fontId="29" fillId="0" borderId="132" xfId="0" applyFont="1" applyBorder="1" applyAlignment="1" applyProtection="1"/>
    <xf numFmtId="0" fontId="44" fillId="0" borderId="0" xfId="0" applyFont="1" applyFill="1" applyBorder="1" applyAlignment="1" applyProtection="1">
      <alignment horizontal="center" vertical="center" shrinkToFit="1"/>
    </xf>
    <xf numFmtId="0" fontId="44" fillId="0" borderId="132" xfId="0" applyFont="1" applyFill="1" applyBorder="1" applyAlignment="1" applyProtection="1">
      <alignment horizontal="center" vertical="center" shrinkToFit="1"/>
    </xf>
    <xf numFmtId="0" fontId="20" fillId="0" borderId="0" xfId="0" applyFont="1" applyFill="1" applyBorder="1" applyAlignment="1" applyProtection="1">
      <alignment horizontal="left" vertical="center"/>
    </xf>
    <xf numFmtId="0" fontId="20" fillId="0" borderId="132" xfId="0" applyFont="1" applyFill="1" applyBorder="1" applyAlignment="1" applyProtection="1">
      <alignment horizontal="left" vertical="center"/>
    </xf>
    <xf numFmtId="0" fontId="20" fillId="0" borderId="64" xfId="0" applyFont="1" applyFill="1" applyBorder="1" applyAlignment="1" applyProtection="1">
      <alignment horizontal="center" vertical="center"/>
    </xf>
    <xf numFmtId="0" fontId="20" fillId="0" borderId="80" xfId="0" applyFont="1" applyFill="1" applyBorder="1" applyAlignment="1" applyProtection="1">
      <alignment horizontal="center" vertical="center"/>
    </xf>
    <xf numFmtId="0" fontId="20" fillId="0" borderId="78" xfId="0" applyFont="1" applyFill="1" applyBorder="1" applyAlignment="1" applyProtection="1">
      <alignment horizontal="center" vertical="center"/>
    </xf>
    <xf numFmtId="49" fontId="20" fillId="0" borderId="63" xfId="0" applyNumberFormat="1" applyFont="1" applyFill="1" applyBorder="1" applyAlignment="1" applyProtection="1">
      <alignment horizontal="right" vertical="center"/>
    </xf>
    <xf numFmtId="49" fontId="20" fillId="0" borderId="0" xfId="0" applyNumberFormat="1" applyFont="1" applyFill="1" applyBorder="1" applyAlignment="1" applyProtection="1">
      <alignment horizontal="right" vertical="center"/>
    </xf>
    <xf numFmtId="49" fontId="20" fillId="0" borderId="132" xfId="0" applyNumberFormat="1" applyFont="1" applyFill="1" applyBorder="1" applyAlignment="1" applyProtection="1">
      <alignment horizontal="right" vertical="center"/>
    </xf>
    <xf numFmtId="0" fontId="31" fillId="0" borderId="63" xfId="0" applyNumberFormat="1" applyFont="1" applyFill="1" applyBorder="1" applyAlignment="1" applyProtection="1">
      <alignment horizontal="center" vertical="center"/>
    </xf>
    <xf numFmtId="0" fontId="31" fillId="0" borderId="0" xfId="0" applyNumberFormat="1" applyFont="1" applyFill="1" applyBorder="1" applyAlignment="1" applyProtection="1">
      <alignment horizontal="center" vertical="center"/>
    </xf>
    <xf numFmtId="0" fontId="31" fillId="0" borderId="132" xfId="0" applyNumberFormat="1" applyFont="1" applyFill="1" applyBorder="1" applyAlignment="1" applyProtection="1">
      <alignment horizontal="center" vertical="center"/>
    </xf>
    <xf numFmtId="0" fontId="20" fillId="0" borderId="63"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132" xfId="0" applyFont="1" applyFill="1" applyBorder="1" applyAlignment="1" applyProtection="1">
      <alignment horizontal="center" vertical="center"/>
    </xf>
    <xf numFmtId="0" fontId="31" fillId="0" borderId="63"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132" xfId="0" applyFont="1" applyFill="1" applyBorder="1" applyAlignment="1" applyProtection="1">
      <alignment horizontal="center" vertical="center"/>
    </xf>
    <xf numFmtId="0" fontId="50" fillId="0" borderId="0" xfId="0" applyFont="1" applyFill="1" applyBorder="1" applyAlignment="1" applyProtection="1">
      <alignment horizontal="center" vertical="top" textRotation="255"/>
    </xf>
    <xf numFmtId="0" fontId="21" fillId="0" borderId="109" xfId="0" applyFont="1" applyFill="1" applyBorder="1" applyAlignment="1" applyProtection="1">
      <alignment horizontal="distributed" vertical="center" indent="3"/>
    </xf>
    <xf numFmtId="0" fontId="21" fillId="0" borderId="110" xfId="0" applyFont="1" applyFill="1" applyBorder="1" applyAlignment="1" applyProtection="1">
      <alignment horizontal="distributed" vertical="center" indent="3"/>
    </xf>
    <xf numFmtId="0" fontId="21" fillId="0" borderId="130" xfId="0" applyFont="1" applyFill="1" applyBorder="1" applyAlignment="1" applyProtection="1">
      <alignment horizontal="distributed" vertical="center" indent="3"/>
    </xf>
    <xf numFmtId="0" fontId="21" fillId="0" borderId="131" xfId="0" applyFont="1" applyFill="1" applyBorder="1" applyAlignment="1" applyProtection="1">
      <alignment horizontal="distributed" vertical="center" indent="3"/>
    </xf>
    <xf numFmtId="0" fontId="21" fillId="0" borderId="132" xfId="0" applyFont="1" applyFill="1" applyBorder="1" applyAlignment="1" applyProtection="1">
      <alignment horizontal="distributed" vertical="center" indent="3"/>
    </xf>
    <xf numFmtId="0" fontId="21" fillId="0" borderId="91" xfId="0" applyFont="1" applyFill="1" applyBorder="1" applyAlignment="1" applyProtection="1">
      <alignment horizontal="distributed" vertical="center" indent="3"/>
    </xf>
    <xf numFmtId="0" fontId="31" fillId="0" borderId="58" xfId="0" applyFont="1" applyFill="1" applyBorder="1" applyAlignment="1" applyProtection="1">
      <alignment horizontal="center" vertical="center"/>
    </xf>
    <xf numFmtId="0" fontId="31" fillId="0" borderId="51" xfId="0" applyFont="1" applyFill="1" applyBorder="1" applyAlignment="1" applyProtection="1">
      <alignment horizontal="center" vertical="center"/>
    </xf>
    <xf numFmtId="0" fontId="31" fillId="0" borderId="59" xfId="0" applyFont="1" applyFill="1" applyBorder="1" applyAlignment="1" applyProtection="1">
      <alignment horizontal="center" vertical="center"/>
    </xf>
    <xf numFmtId="0" fontId="31" fillId="0" borderId="54" xfId="0" applyFont="1" applyFill="1" applyBorder="1" applyAlignment="1" applyProtection="1">
      <alignment horizontal="center" vertical="center"/>
    </xf>
    <xf numFmtId="0" fontId="19" fillId="0" borderId="52" xfId="0" applyFont="1" applyFill="1" applyBorder="1" applyAlignment="1" applyProtection="1">
      <alignment horizontal="center" shrinkToFit="1"/>
    </xf>
    <xf numFmtId="0" fontId="19" fillId="0" borderId="55" xfId="0" applyFont="1" applyFill="1" applyBorder="1" applyAlignment="1" applyProtection="1">
      <alignment horizontal="center" shrinkToFit="1"/>
    </xf>
    <xf numFmtId="0" fontId="21" fillId="0" borderId="151" xfId="0" applyFont="1" applyFill="1" applyBorder="1" applyAlignment="1" applyProtection="1">
      <alignment horizontal="right" vertical="center"/>
    </xf>
    <xf numFmtId="0" fontId="21" fillId="0" borderId="66" xfId="0" applyFont="1" applyFill="1" applyBorder="1" applyAlignment="1" applyProtection="1">
      <alignment horizontal="center" vertical="center" wrapText="1" shrinkToFit="1"/>
    </xf>
    <xf numFmtId="0" fontId="21" fillId="0" borderId="66" xfId="0" applyFont="1" applyFill="1" applyBorder="1" applyAlignment="1" applyProtection="1">
      <alignment horizontal="center" vertical="center" shrinkToFit="1"/>
    </xf>
    <xf numFmtId="0" fontId="21" fillId="0" borderId="68" xfId="0" applyFont="1" applyFill="1" applyBorder="1" applyAlignment="1" applyProtection="1">
      <alignment horizontal="center" vertical="center" shrinkToFit="1"/>
    </xf>
    <xf numFmtId="0" fontId="21" fillId="0" borderId="153" xfId="0" applyFont="1" applyFill="1" applyBorder="1" applyAlignment="1" applyProtection="1">
      <alignment horizontal="distributed" vertical="center" justifyLastLine="1" shrinkToFit="1"/>
    </xf>
    <xf numFmtId="0" fontId="20" fillId="0" borderId="93" xfId="0" applyFont="1" applyBorder="1" applyAlignment="1" applyProtection="1">
      <alignment horizontal="distributed" vertical="center" justifyLastLine="1" shrinkToFit="1"/>
    </xf>
    <xf numFmtId="0" fontId="20" fillId="0" borderId="94" xfId="0" applyFont="1" applyBorder="1" applyAlignment="1" applyProtection="1">
      <alignment horizontal="distributed" vertical="center" justifyLastLine="1" shrinkToFit="1"/>
    </xf>
    <xf numFmtId="0" fontId="21" fillId="0" borderId="61" xfId="0" applyFont="1" applyFill="1" applyBorder="1" applyAlignment="1" applyProtection="1">
      <alignment horizontal="center" vertical="center" textRotation="255"/>
    </xf>
    <xf numFmtId="0" fontId="21" fillId="0" borderId="67" xfId="0" applyFont="1" applyFill="1" applyBorder="1" applyAlignment="1" applyProtection="1">
      <alignment horizontal="center" vertical="center" textRotation="255"/>
    </xf>
    <xf numFmtId="0" fontId="20" fillId="0" borderId="66" xfId="0" applyFont="1" applyFill="1" applyBorder="1" applyAlignment="1" applyProtection="1">
      <alignment horizontal="center" vertical="center" textRotation="255" shrinkToFit="1"/>
    </xf>
    <xf numFmtId="0" fontId="20" fillId="0" borderId="68" xfId="0" applyFont="1" applyFill="1" applyBorder="1" applyAlignment="1" applyProtection="1">
      <alignment horizontal="center" vertical="center" textRotation="255" shrinkToFit="1"/>
    </xf>
    <xf numFmtId="0" fontId="25" fillId="0" borderId="66" xfId="0" applyFont="1" applyFill="1" applyBorder="1" applyAlignment="1" applyProtection="1">
      <alignment horizontal="center" vertical="center" wrapText="1" shrinkToFit="1"/>
    </xf>
    <xf numFmtId="0" fontId="25" fillId="0" borderId="68" xfId="0" applyFont="1" applyFill="1" applyBorder="1" applyAlignment="1" applyProtection="1">
      <alignment horizontal="center" vertical="center" wrapText="1" shrinkToFit="1"/>
    </xf>
    <xf numFmtId="0" fontId="25" fillId="0" borderId="66" xfId="0" applyFont="1" applyFill="1" applyBorder="1" applyAlignment="1" applyProtection="1">
      <alignment horizontal="center" vertical="center"/>
    </xf>
    <xf numFmtId="0" fontId="25" fillId="0" borderId="68" xfId="0" applyFont="1" applyFill="1" applyBorder="1" applyAlignment="1" applyProtection="1">
      <alignment horizontal="center" vertical="center"/>
    </xf>
    <xf numFmtId="0" fontId="21" fillId="0" borderId="66" xfId="0" applyFont="1" applyFill="1" applyBorder="1" applyAlignment="1" applyProtection="1">
      <alignment vertical="center" textRotation="255"/>
    </xf>
    <xf numFmtId="0" fontId="21" fillId="0" borderId="68" xfId="0" applyFont="1" applyFill="1" applyBorder="1" applyAlignment="1" applyProtection="1">
      <alignment vertical="center" textRotation="255"/>
    </xf>
    <xf numFmtId="0" fontId="21" fillId="0" borderId="66" xfId="0" applyFont="1" applyFill="1" applyBorder="1" applyAlignment="1" applyProtection="1">
      <alignment horizontal="center" vertical="center"/>
    </xf>
    <xf numFmtId="0" fontId="21" fillId="0" borderId="68" xfId="0" applyFont="1" applyFill="1" applyBorder="1" applyAlignment="1" applyProtection="1">
      <alignment horizontal="center" vertical="center"/>
    </xf>
    <xf numFmtId="0" fontId="19" fillId="0" borderId="50" xfId="0" applyFont="1" applyFill="1" applyBorder="1" applyAlignment="1" applyProtection="1">
      <alignment horizontal="left" vertical="center"/>
    </xf>
    <xf numFmtId="0" fontId="19" fillId="0" borderId="53" xfId="0" applyFont="1" applyFill="1" applyBorder="1" applyAlignment="1" applyProtection="1">
      <alignment horizontal="left" vertical="center"/>
    </xf>
    <xf numFmtId="0" fontId="21" fillId="0" borderId="51" xfId="0" applyFont="1" applyFill="1" applyBorder="1" applyAlignment="1" applyProtection="1">
      <alignment horizontal="distributed" vertical="center" justifyLastLine="1"/>
    </xf>
    <xf numFmtId="0" fontId="21" fillId="0" borderId="54" xfId="0" applyFont="1" applyFill="1" applyBorder="1" applyAlignment="1" applyProtection="1">
      <alignment horizontal="distributed" vertical="center" justifyLastLine="1"/>
    </xf>
    <xf numFmtId="0" fontId="19" fillId="0" borderId="58" xfId="0" applyFont="1" applyFill="1" applyBorder="1" applyAlignment="1" applyProtection="1">
      <alignment horizontal="left" vertical="top"/>
    </xf>
    <xf numFmtId="0" fontId="19" fillId="0" borderId="52" xfId="0" applyFont="1" applyFill="1" applyBorder="1" applyAlignment="1" applyProtection="1">
      <alignment horizontal="left" vertical="top"/>
    </xf>
    <xf numFmtId="0" fontId="19" fillId="0" borderId="59" xfId="0" applyFont="1" applyFill="1" applyBorder="1" applyAlignment="1" applyProtection="1">
      <alignment horizontal="left" vertical="top"/>
    </xf>
    <xf numFmtId="0" fontId="19" fillId="0" borderId="55" xfId="0" applyFont="1" applyFill="1" applyBorder="1" applyAlignment="1" applyProtection="1">
      <alignment horizontal="left" vertical="top"/>
    </xf>
    <xf numFmtId="0" fontId="31" fillId="0" borderId="62" xfId="0" applyFont="1" applyFill="1" applyBorder="1" applyAlignment="1" applyProtection="1">
      <alignment vertical="center" wrapText="1"/>
    </xf>
    <xf numFmtId="0" fontId="31" fillId="0" borderId="63" xfId="0" applyFont="1" applyFill="1" applyBorder="1" applyAlignment="1" applyProtection="1">
      <alignment vertical="center" wrapText="1"/>
    </xf>
    <xf numFmtId="0" fontId="31" fillId="0" borderId="69" xfId="0" applyFont="1" applyFill="1" applyBorder="1" applyAlignment="1" applyProtection="1">
      <alignment vertical="center" wrapText="1"/>
    </xf>
    <xf numFmtId="0" fontId="31" fillId="0" borderId="70" xfId="0" applyFont="1" applyFill="1" applyBorder="1" applyAlignment="1" applyProtection="1">
      <alignment vertical="center" wrapText="1"/>
    </xf>
    <xf numFmtId="0" fontId="42" fillId="0" borderId="69" xfId="0" applyFont="1" applyFill="1" applyBorder="1" applyAlignment="1" applyProtection="1">
      <alignment vertical="center"/>
    </xf>
    <xf numFmtId="0" fontId="12" fillId="0" borderId="70" xfId="0" applyFont="1" applyBorder="1" applyAlignment="1" applyProtection="1">
      <alignment vertical="center"/>
    </xf>
    <xf numFmtId="0" fontId="12" fillId="0" borderId="138" xfId="0" applyFont="1" applyBorder="1" applyAlignment="1" applyProtection="1">
      <alignment vertical="center"/>
    </xf>
    <xf numFmtId="0" fontId="31" fillId="0" borderId="60" xfId="0" applyFont="1" applyFill="1" applyBorder="1" applyAlignment="1" applyProtection="1">
      <alignment horizontal="center" vertical="center"/>
    </xf>
    <xf numFmtId="0" fontId="31" fillId="0" borderId="56" xfId="0" applyFont="1" applyFill="1" applyBorder="1" applyAlignment="1" applyProtection="1">
      <alignment horizontal="center" vertical="center"/>
    </xf>
    <xf numFmtId="49" fontId="12" fillId="0" borderId="0" xfId="0" applyNumberFormat="1"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indent="1"/>
    </xf>
    <xf numFmtId="49" fontId="44" fillId="0" borderId="71" xfId="0" applyNumberFormat="1" applyFont="1" applyFill="1" applyBorder="1" applyAlignment="1" applyProtection="1">
      <alignment horizontal="center" vertical="center" shrinkToFit="1"/>
    </xf>
    <xf numFmtId="49" fontId="44" fillId="0" borderId="73" xfId="0" applyNumberFormat="1" applyFont="1" applyFill="1" applyBorder="1" applyAlignment="1" applyProtection="1">
      <alignment horizontal="center" vertical="center" shrinkToFit="1"/>
    </xf>
    <xf numFmtId="49" fontId="44" fillId="0" borderId="75" xfId="0" applyNumberFormat="1" applyFont="1" applyFill="1" applyBorder="1" applyAlignment="1" applyProtection="1">
      <alignment horizontal="center" vertical="center" shrinkToFit="1"/>
    </xf>
    <xf numFmtId="49" fontId="18" fillId="0" borderId="64" xfId="0" applyNumberFormat="1" applyFont="1" applyFill="1" applyBorder="1" applyAlignment="1" applyProtection="1">
      <alignment horizontal="center"/>
      <protection locked="0"/>
    </xf>
    <xf numFmtId="49" fontId="18" fillId="0" borderId="80" xfId="0" applyNumberFormat="1" applyFont="1" applyFill="1" applyBorder="1" applyAlignment="1" applyProtection="1">
      <alignment horizontal="center"/>
      <protection locked="0"/>
    </xf>
    <xf numFmtId="49" fontId="18" fillId="0" borderId="63" xfId="0" applyNumberFormat="1" applyFont="1" applyFill="1" applyBorder="1" applyAlignment="1" applyProtection="1">
      <alignment horizontal="center"/>
      <protection locked="0"/>
    </xf>
    <xf numFmtId="49" fontId="18" fillId="0" borderId="0" xfId="0" applyNumberFormat="1" applyFont="1" applyFill="1" applyBorder="1" applyAlignment="1" applyProtection="1">
      <alignment horizontal="center"/>
      <protection locked="0"/>
    </xf>
    <xf numFmtId="0" fontId="25" fillId="0" borderId="77" xfId="0" applyFont="1" applyFill="1" applyBorder="1" applyAlignment="1" applyProtection="1">
      <alignment horizontal="distributed" vertical="top" justifyLastLine="1"/>
    </xf>
    <xf numFmtId="0" fontId="25" fillId="0" borderId="68" xfId="0" applyFont="1" applyFill="1" applyBorder="1" applyAlignment="1" applyProtection="1">
      <alignment horizontal="distributed" vertical="top" justifyLastLine="1"/>
    </xf>
    <xf numFmtId="0" fontId="21" fillId="0" borderId="77" xfId="0" applyFont="1" applyFill="1" applyBorder="1" applyAlignment="1" applyProtection="1">
      <alignment horizontal="center" vertical="center" wrapText="1" shrinkToFit="1"/>
    </xf>
    <xf numFmtId="0" fontId="21" fillId="0" borderId="68" xfId="0" applyFont="1" applyFill="1" applyBorder="1" applyAlignment="1" applyProtection="1">
      <alignment horizontal="center" vertical="center" wrapText="1" shrinkToFit="1"/>
    </xf>
    <xf numFmtId="0" fontId="19" fillId="0" borderId="68" xfId="0" applyFont="1" applyFill="1" applyBorder="1" applyAlignment="1" applyProtection="1">
      <alignment horizontal="center" vertical="center"/>
    </xf>
    <xf numFmtId="0" fontId="20" fillId="0" borderId="151" xfId="0" applyFont="1" applyFill="1" applyBorder="1" applyAlignment="1" applyProtection="1">
      <alignment horizontal="right" vertical="center"/>
    </xf>
    <xf numFmtId="0" fontId="21" fillId="0" borderId="66" xfId="0" applyFont="1" applyFill="1" applyBorder="1" applyAlignment="1" applyProtection="1">
      <alignment horizontal="center" vertical="center" wrapText="1"/>
    </xf>
    <xf numFmtId="0" fontId="20" fillId="0" borderId="66" xfId="0" applyFont="1" applyBorder="1" applyAlignment="1" applyProtection="1">
      <alignment horizontal="center" vertical="center"/>
    </xf>
    <xf numFmtId="0" fontId="20" fillId="0" borderId="68" xfId="0" applyFont="1" applyBorder="1" applyAlignment="1" applyProtection="1">
      <alignment horizontal="center" vertical="center"/>
    </xf>
    <xf numFmtId="0" fontId="21" fillId="0" borderId="152" xfId="0" applyFont="1" applyFill="1" applyBorder="1" applyAlignment="1" applyProtection="1">
      <alignment horizontal="left" vertical="center"/>
    </xf>
    <xf numFmtId="0" fontId="21" fillId="0" borderId="110" xfId="0" applyFont="1" applyFill="1" applyBorder="1" applyAlignment="1" applyProtection="1">
      <alignment horizontal="left" vertical="center"/>
    </xf>
    <xf numFmtId="0" fontId="21" fillId="0" borderId="130" xfId="0" applyFont="1" applyFill="1" applyBorder="1" applyAlignment="1" applyProtection="1">
      <alignment horizontal="left" vertical="center"/>
    </xf>
    <xf numFmtId="0" fontId="9" fillId="0" borderId="82" xfId="0" applyFont="1" applyFill="1" applyBorder="1" applyAlignment="1" applyProtection="1">
      <alignment horizontal="center" vertical="center" shrinkToFit="1"/>
      <protection locked="0"/>
    </xf>
    <xf numFmtId="0" fontId="9" fillId="0" borderId="74" xfId="0" applyFont="1" applyFill="1" applyBorder="1" applyAlignment="1" applyProtection="1">
      <alignment horizontal="center" vertical="center" shrinkToFit="1"/>
      <protection locked="0"/>
    </xf>
    <xf numFmtId="0" fontId="9" fillId="0" borderId="77" xfId="0" applyFont="1" applyFill="1" applyBorder="1" applyAlignment="1" applyProtection="1">
      <alignment horizontal="center" vertical="center" shrinkToFit="1"/>
      <protection locked="0"/>
    </xf>
    <xf numFmtId="0" fontId="51" fillId="0" borderId="92" xfId="0" applyFont="1" applyFill="1" applyBorder="1" applyAlignment="1" applyProtection="1">
      <alignment horizontal="left" vertical="center" wrapText="1" shrinkToFit="1"/>
      <protection locked="0"/>
    </xf>
    <xf numFmtId="0" fontId="51" fillId="0" borderId="93" xfId="0" applyFont="1" applyFill="1" applyBorder="1" applyAlignment="1" applyProtection="1">
      <alignment horizontal="left" vertical="center" wrapText="1" shrinkToFit="1"/>
      <protection locked="0"/>
    </xf>
    <xf numFmtId="0" fontId="51" fillId="0" borderId="94" xfId="0" applyFont="1" applyFill="1" applyBorder="1" applyAlignment="1" applyProtection="1">
      <alignment horizontal="left" vertical="center" wrapText="1" shrinkToFit="1"/>
      <protection locked="0"/>
    </xf>
    <xf numFmtId="38" fontId="18" fillId="2" borderId="80" xfId="1" applyFont="1" applyFill="1" applyBorder="1" applyAlignment="1" applyProtection="1">
      <protection locked="0"/>
    </xf>
    <xf numFmtId="38" fontId="18" fillId="2" borderId="0" xfId="1" applyFont="1" applyFill="1" applyBorder="1" applyAlignment="1" applyProtection="1">
      <protection locked="0"/>
    </xf>
    <xf numFmtId="38" fontId="18" fillId="2" borderId="81" xfId="1" applyFont="1" applyFill="1" applyBorder="1" applyAlignment="1" applyProtection="1">
      <protection locked="0"/>
    </xf>
    <xf numFmtId="38" fontId="18" fillId="2" borderId="80" xfId="1" applyFont="1" applyFill="1" applyBorder="1" applyAlignment="1" applyProtection="1"/>
    <xf numFmtId="38" fontId="18" fillId="2" borderId="0" xfId="1" applyFont="1" applyFill="1" applyBorder="1" applyAlignment="1" applyProtection="1"/>
    <xf numFmtId="38" fontId="18" fillId="2" borderId="81" xfId="1" applyFont="1" applyFill="1" applyBorder="1" applyAlignment="1" applyProtection="1"/>
    <xf numFmtId="38" fontId="18" fillId="2" borderId="95" xfId="1" applyFont="1" applyFill="1" applyBorder="1" applyAlignment="1" applyProtection="1">
      <alignment vertical="center" shrinkToFit="1"/>
    </xf>
    <xf numFmtId="38" fontId="18" fillId="2" borderId="49" xfId="1" applyFont="1" applyFill="1" applyBorder="1" applyAlignment="1" applyProtection="1">
      <alignment vertical="center" shrinkToFit="1"/>
    </xf>
    <xf numFmtId="38" fontId="18" fillId="2" borderId="96" xfId="1" applyFont="1" applyFill="1" applyBorder="1" applyAlignment="1" applyProtection="1">
      <alignment vertical="center" shrinkToFit="1"/>
    </xf>
    <xf numFmtId="0" fontId="18" fillId="0" borderId="82" xfId="0" applyFont="1" applyFill="1" applyBorder="1" applyAlignment="1" applyProtection="1">
      <alignment horizontal="right"/>
      <protection locked="0"/>
    </xf>
    <xf numFmtId="0" fontId="18" fillId="0" borderId="74" xfId="0" applyFont="1" applyFill="1" applyBorder="1" applyAlignment="1" applyProtection="1">
      <alignment horizontal="right"/>
      <protection locked="0"/>
    </xf>
    <xf numFmtId="0" fontId="18" fillId="0" borderId="64" xfId="0" applyFont="1" applyFill="1" applyBorder="1" applyAlignment="1" applyProtection="1">
      <alignment horizontal="right"/>
      <protection locked="0"/>
    </xf>
    <xf numFmtId="0" fontId="18" fillId="0" borderId="79" xfId="0" applyFont="1" applyFill="1" applyBorder="1" applyAlignment="1" applyProtection="1">
      <alignment horizontal="right"/>
      <protection locked="0"/>
    </xf>
    <xf numFmtId="0" fontId="18" fillId="0" borderId="80" xfId="0" applyFont="1" applyFill="1" applyBorder="1" applyAlignment="1" applyProtection="1">
      <alignment horizontal="right"/>
      <protection locked="0"/>
    </xf>
    <xf numFmtId="0" fontId="18" fillId="0" borderId="81" xfId="0" applyFont="1" applyFill="1" applyBorder="1" applyAlignment="1" applyProtection="1">
      <alignment horizontal="right"/>
      <protection locked="0"/>
    </xf>
    <xf numFmtId="0" fontId="45" fillId="0" borderId="64" xfId="0" applyNumberFormat="1" applyFont="1" applyFill="1" applyBorder="1" applyAlignment="1" applyProtection="1">
      <alignment horizontal="left" vertical="center"/>
    </xf>
    <xf numFmtId="0" fontId="45" fillId="0" borderId="80" xfId="0" applyNumberFormat="1" applyFont="1" applyFill="1" applyBorder="1" applyAlignment="1" applyProtection="1">
      <alignment horizontal="left" vertical="center"/>
    </xf>
    <xf numFmtId="0" fontId="45" fillId="0" borderId="78" xfId="0" applyNumberFormat="1" applyFont="1" applyFill="1" applyBorder="1" applyAlignment="1" applyProtection="1">
      <alignment horizontal="left" vertical="center"/>
    </xf>
    <xf numFmtId="0" fontId="45" fillId="0" borderId="79" xfId="0" applyFont="1" applyFill="1" applyBorder="1" applyAlignment="1" applyProtection="1">
      <alignment horizontal="left" vertical="center" shrinkToFit="1"/>
    </xf>
    <xf numFmtId="0" fontId="45" fillId="0" borderId="81" xfId="0" applyFont="1" applyFill="1" applyBorder="1" applyAlignment="1" applyProtection="1">
      <alignment horizontal="left" vertical="center" shrinkToFit="1"/>
    </xf>
    <xf numFmtId="0" fontId="45" fillId="0" borderId="91" xfId="0" applyFont="1" applyFill="1" applyBorder="1" applyAlignment="1" applyProtection="1">
      <alignment horizontal="left" vertical="center" shrinkToFit="1"/>
    </xf>
    <xf numFmtId="0" fontId="18" fillId="0" borderId="82" xfId="0" applyFont="1" applyFill="1" applyBorder="1" applyAlignment="1" applyProtection="1">
      <alignment horizontal="center"/>
      <protection locked="0"/>
    </xf>
    <xf numFmtId="0" fontId="18" fillId="0" borderId="74" xfId="0" applyFont="1" applyFill="1" applyBorder="1" applyAlignment="1" applyProtection="1">
      <alignment horizontal="center"/>
      <protection locked="0"/>
    </xf>
    <xf numFmtId="0" fontId="18" fillId="0" borderId="72" xfId="0" applyNumberFormat="1" applyFont="1" applyFill="1" applyBorder="1" applyAlignment="1" applyProtection="1">
      <alignment horizontal="center" vertical="center" shrinkToFit="1"/>
      <protection locked="0"/>
    </xf>
    <xf numFmtId="0" fontId="18" fillId="0" borderId="76" xfId="0" applyNumberFormat="1" applyFont="1" applyFill="1" applyBorder="1" applyAlignment="1" applyProtection="1">
      <alignment horizontal="center" vertical="center" shrinkToFit="1"/>
      <protection locked="0"/>
    </xf>
    <xf numFmtId="0" fontId="18" fillId="0" borderId="64" xfId="0" applyFont="1" applyFill="1" applyBorder="1" applyAlignment="1" applyProtection="1">
      <alignment horizontal="left" shrinkToFit="1"/>
      <protection locked="0"/>
    </xf>
    <xf numFmtId="0" fontId="18" fillId="0" borderId="63" xfId="0" applyFont="1" applyFill="1" applyBorder="1" applyAlignment="1" applyProtection="1">
      <alignment horizontal="left" shrinkToFit="1"/>
      <protection locked="0"/>
    </xf>
    <xf numFmtId="0" fontId="18" fillId="0" borderId="79" xfId="0" applyFont="1" applyFill="1" applyBorder="1" applyAlignment="1" applyProtection="1">
      <alignment horizontal="left" shrinkToFit="1"/>
      <protection locked="0"/>
    </xf>
    <xf numFmtId="0" fontId="18" fillId="0" borderId="0" xfId="0" applyFont="1" applyFill="1" applyBorder="1" applyAlignment="1" applyProtection="1">
      <alignment horizontal="right" vertical="center"/>
      <protection locked="0"/>
    </xf>
    <xf numFmtId="0" fontId="18" fillId="0" borderId="82" xfId="0" applyFont="1" applyFill="1" applyBorder="1" applyAlignment="1" applyProtection="1">
      <alignment horizontal="center" vertical="center" shrinkToFit="1"/>
      <protection locked="0"/>
    </xf>
    <xf numFmtId="0" fontId="18" fillId="0" borderId="77" xfId="0" applyFont="1" applyFill="1" applyBorder="1" applyAlignment="1" applyProtection="1">
      <alignment horizontal="center" vertical="center" shrinkToFit="1"/>
      <protection locked="0"/>
    </xf>
    <xf numFmtId="38" fontId="18" fillId="2" borderId="64" xfId="1" applyFont="1" applyFill="1" applyBorder="1" applyAlignment="1" applyProtection="1">
      <protection locked="0"/>
    </xf>
    <xf numFmtId="38" fontId="18" fillId="2" borderId="63" xfId="1" applyFont="1" applyFill="1" applyBorder="1" applyAlignment="1" applyProtection="1">
      <protection locked="0"/>
    </xf>
    <xf numFmtId="38" fontId="18" fillId="2" borderId="79" xfId="1" applyFont="1" applyFill="1" applyBorder="1" applyAlignment="1" applyProtection="1">
      <protection locked="0"/>
    </xf>
    <xf numFmtId="0" fontId="45" fillId="0" borderId="79" xfId="0" applyFont="1" applyFill="1" applyBorder="1" applyAlignment="1" applyProtection="1">
      <alignment horizontal="left" vertical="center"/>
    </xf>
    <xf numFmtId="0" fontId="45" fillId="0" borderId="91" xfId="0" applyFont="1" applyFill="1" applyBorder="1" applyAlignment="1" applyProtection="1">
      <alignment horizontal="left" vertical="center"/>
    </xf>
    <xf numFmtId="0" fontId="18" fillId="0" borderId="74" xfId="0" applyNumberFormat="1" applyFont="1" applyFill="1" applyBorder="1" applyAlignment="1" applyProtection="1">
      <alignment horizontal="center" vertical="top"/>
      <protection locked="0"/>
    </xf>
    <xf numFmtId="0" fontId="18" fillId="0" borderId="77" xfId="0" applyNumberFormat="1" applyFont="1" applyFill="1" applyBorder="1" applyAlignment="1" applyProtection="1">
      <alignment horizontal="center" vertical="top"/>
      <protection locked="0"/>
    </xf>
    <xf numFmtId="0" fontId="18" fillId="0" borderId="64" xfId="0" applyFont="1" applyFill="1" applyBorder="1" applyAlignment="1" applyProtection="1">
      <alignment horizontal="center" shrinkToFit="1"/>
      <protection locked="0"/>
    </xf>
    <xf numFmtId="0" fontId="9" fillId="0" borderId="63" xfId="0" applyFont="1" applyBorder="1" applyAlignment="1" applyProtection="1">
      <alignment horizontal="center" shrinkToFit="1"/>
      <protection locked="0"/>
    </xf>
    <xf numFmtId="0" fontId="9" fillId="0" borderId="79" xfId="0" applyFont="1" applyBorder="1" applyAlignment="1" applyProtection="1">
      <alignment horizontal="center" shrinkToFit="1"/>
      <protection locked="0"/>
    </xf>
    <xf numFmtId="38" fontId="18" fillId="2" borderId="83" xfId="1" applyFont="1" applyFill="1" applyBorder="1" applyAlignment="1" applyProtection="1">
      <alignment vertical="center" shrinkToFit="1"/>
    </xf>
    <xf numFmtId="38" fontId="18" fillId="2" borderId="87" xfId="1" applyFont="1" applyFill="1" applyBorder="1" applyAlignment="1" applyProtection="1">
      <alignment vertical="center" shrinkToFit="1"/>
    </xf>
    <xf numFmtId="0" fontId="9" fillId="0" borderId="64" xfId="0" applyFont="1" applyFill="1" applyBorder="1" applyAlignment="1" applyProtection="1">
      <alignment horizontal="center" vertical="center" shrinkToFit="1"/>
      <protection locked="0"/>
    </xf>
    <xf numFmtId="0" fontId="9" fillId="0" borderId="78" xfId="0" applyFont="1" applyFill="1" applyBorder="1" applyAlignment="1" applyProtection="1">
      <alignment horizontal="center" vertical="center" shrinkToFit="1"/>
      <protection locked="0"/>
    </xf>
    <xf numFmtId="38" fontId="18" fillId="2" borderId="64" xfId="1" applyFont="1" applyFill="1" applyBorder="1" applyAlignment="1" applyProtection="1">
      <alignment vertical="center" shrinkToFit="1"/>
    </xf>
    <xf numFmtId="38" fontId="18" fillId="2" borderId="63" xfId="1" applyFont="1" applyFill="1" applyBorder="1" applyAlignment="1" applyProtection="1">
      <alignment vertical="center" shrinkToFit="1"/>
    </xf>
    <xf numFmtId="38" fontId="18" fillId="2" borderId="79" xfId="1" applyFont="1" applyFill="1" applyBorder="1" applyAlignment="1" applyProtection="1">
      <alignment vertical="center" shrinkToFit="1"/>
    </xf>
    <xf numFmtId="49" fontId="18" fillId="0" borderId="63" xfId="0" applyNumberFormat="1" applyFont="1" applyFill="1" applyBorder="1" applyAlignment="1" applyProtection="1">
      <protection locked="0"/>
    </xf>
    <xf numFmtId="49" fontId="18" fillId="0" borderId="0" xfId="0" applyNumberFormat="1" applyFont="1" applyFill="1" applyBorder="1" applyAlignment="1" applyProtection="1">
      <protection locked="0"/>
    </xf>
    <xf numFmtId="49" fontId="18" fillId="0" borderId="79" xfId="0" applyNumberFormat="1" applyFont="1" applyFill="1" applyBorder="1" applyAlignment="1" applyProtection="1">
      <alignment horizontal="center"/>
      <protection locked="0"/>
    </xf>
    <xf numFmtId="49" fontId="18" fillId="0" borderId="81" xfId="0" applyNumberFormat="1" applyFont="1" applyFill="1" applyBorder="1" applyAlignment="1" applyProtection="1">
      <alignment horizontal="center"/>
      <protection locked="0"/>
    </xf>
    <xf numFmtId="0" fontId="18" fillId="0" borderId="80" xfId="0" applyFont="1" applyFill="1" applyBorder="1" applyAlignment="1" applyProtection="1">
      <alignment horizontal="left" shrinkToFit="1"/>
      <protection locked="0"/>
    </xf>
    <xf numFmtId="0" fontId="18" fillId="0" borderId="0" xfId="0" applyFont="1" applyFill="1" applyBorder="1" applyAlignment="1" applyProtection="1">
      <alignment horizontal="left" shrinkToFit="1"/>
      <protection locked="0"/>
    </xf>
    <xf numFmtId="0" fontId="18" fillId="0" borderId="81" xfId="0" applyFont="1" applyFill="1" applyBorder="1" applyAlignment="1" applyProtection="1">
      <alignment horizontal="left" shrinkToFit="1"/>
      <protection locked="0"/>
    </xf>
    <xf numFmtId="0" fontId="18" fillId="0" borderId="63" xfId="0" applyFont="1" applyFill="1" applyBorder="1" applyAlignment="1" applyProtection="1">
      <alignment horizontal="right"/>
      <protection locked="0"/>
    </xf>
    <xf numFmtId="0" fontId="18" fillId="0" borderId="0" xfId="0" applyFont="1" applyFill="1" applyBorder="1" applyAlignment="1" applyProtection="1">
      <alignment horizontal="right"/>
      <protection locked="0"/>
    </xf>
    <xf numFmtId="0" fontId="18" fillId="0" borderId="74" xfId="0" applyFont="1" applyFill="1" applyBorder="1" applyAlignment="1" applyProtection="1">
      <alignment horizontal="center" vertical="center" shrinkToFit="1"/>
      <protection locked="0"/>
    </xf>
    <xf numFmtId="0" fontId="9" fillId="0" borderId="77" xfId="0" applyFont="1" applyBorder="1" applyAlignment="1" applyProtection="1">
      <alignment horizontal="center" vertical="center" shrinkToFit="1"/>
      <protection locked="0"/>
    </xf>
    <xf numFmtId="49" fontId="18" fillId="0" borderId="72" xfId="0" applyNumberFormat="1" applyFont="1" applyFill="1" applyBorder="1" applyAlignment="1" applyProtection="1">
      <alignment horizontal="center" vertical="center" shrinkToFit="1"/>
      <protection locked="0"/>
    </xf>
    <xf numFmtId="49" fontId="18" fillId="0" borderId="76" xfId="0" applyNumberFormat="1" applyFont="1" applyFill="1" applyBorder="1" applyAlignment="1" applyProtection="1">
      <alignment horizontal="center" vertical="center" shrinkToFit="1"/>
      <protection locked="0"/>
    </xf>
    <xf numFmtId="0" fontId="46" fillId="0" borderId="110" xfId="0" applyFont="1" applyFill="1" applyBorder="1" applyAlignment="1" applyProtection="1">
      <alignment vertical="center"/>
    </xf>
    <xf numFmtId="0" fontId="9" fillId="0" borderId="110" xfId="0" applyFont="1" applyBorder="1" applyAlignment="1" applyProtection="1">
      <alignment vertical="center"/>
    </xf>
    <xf numFmtId="0" fontId="9" fillId="0" borderId="154" xfId="0" applyFont="1" applyBorder="1" applyAlignment="1" applyProtection="1">
      <alignment vertical="center"/>
    </xf>
    <xf numFmtId="0" fontId="9" fillId="0" borderId="0" xfId="0" applyFont="1" applyAlignment="1" applyProtection="1">
      <alignment vertical="center"/>
    </xf>
    <xf numFmtId="0" fontId="9" fillId="0" borderId="136" xfId="0" applyFont="1" applyBorder="1" applyAlignment="1" applyProtection="1">
      <alignment vertical="center"/>
    </xf>
    <xf numFmtId="0" fontId="47" fillId="0" borderId="103" xfId="0" applyFont="1" applyFill="1" applyBorder="1" applyAlignment="1" applyProtection="1">
      <alignment horizontal="center" vertical="center" shrinkToFit="1"/>
    </xf>
    <xf numFmtId="0" fontId="47" fillId="0" borderId="104" xfId="0" applyFont="1" applyFill="1" applyBorder="1" applyAlignment="1" applyProtection="1">
      <alignment horizontal="center" vertical="center" shrinkToFit="1"/>
    </xf>
    <xf numFmtId="0" fontId="47" fillId="0" borderId="105" xfId="0" applyFont="1" applyFill="1" applyBorder="1" applyAlignment="1" applyProtection="1">
      <alignment horizontal="center" vertical="center" shrinkToFit="1"/>
    </xf>
    <xf numFmtId="0" fontId="47" fillId="0" borderId="106" xfId="0" applyFont="1" applyFill="1" applyBorder="1" applyAlignment="1" applyProtection="1">
      <alignment horizontal="center" vertical="center" shrinkToFit="1"/>
    </xf>
    <xf numFmtId="0" fontId="47" fillId="0" borderId="107" xfId="0" applyFont="1" applyFill="1" applyBorder="1" applyAlignment="1" applyProtection="1">
      <alignment horizontal="center" vertical="center" shrinkToFit="1"/>
    </xf>
    <xf numFmtId="0" fontId="47" fillId="0" borderId="108" xfId="0" applyFont="1" applyFill="1" applyBorder="1" applyAlignment="1" applyProtection="1">
      <alignment horizontal="center" vertical="center" shrinkToFit="1"/>
    </xf>
    <xf numFmtId="0" fontId="18" fillId="0" borderId="109" xfId="0" applyFont="1" applyFill="1" applyBorder="1" applyAlignment="1" applyProtection="1">
      <alignment horizontal="right" vertical="center"/>
    </xf>
    <xf numFmtId="0" fontId="18" fillId="0" borderId="110" xfId="0" applyFont="1" applyFill="1" applyBorder="1" applyAlignment="1" applyProtection="1">
      <alignment horizontal="right" vertical="center"/>
    </xf>
    <xf numFmtId="0" fontId="46" fillId="0" borderId="112" xfId="0" applyFont="1" applyFill="1" applyBorder="1" applyAlignment="1" applyProtection="1">
      <alignment horizontal="center" vertical="center" shrinkToFit="1"/>
    </xf>
    <xf numFmtId="0" fontId="46" fillId="0" borderId="113" xfId="0" applyFont="1" applyFill="1" applyBorder="1" applyAlignment="1" applyProtection="1">
      <alignment horizontal="center" vertical="center" shrinkToFit="1"/>
    </xf>
    <xf numFmtId="0" fontId="46" fillId="0" borderId="114" xfId="0" applyFont="1" applyFill="1" applyBorder="1" applyAlignment="1" applyProtection="1">
      <alignment horizontal="center" vertical="center" shrinkToFit="1"/>
    </xf>
    <xf numFmtId="0" fontId="46" fillId="0" borderId="115" xfId="0" applyFont="1" applyFill="1" applyBorder="1" applyAlignment="1" applyProtection="1">
      <alignment horizontal="center" vertical="center" shrinkToFit="1"/>
    </xf>
    <xf numFmtId="0" fontId="46" fillId="0" borderId="116" xfId="0" applyFont="1" applyFill="1" applyBorder="1" applyAlignment="1" applyProtection="1">
      <alignment horizontal="center" vertical="center" shrinkToFit="1"/>
    </xf>
    <xf numFmtId="0" fontId="46" fillId="0" borderId="117" xfId="0" applyFont="1" applyFill="1" applyBorder="1" applyAlignment="1" applyProtection="1">
      <alignment horizontal="center" vertical="center" shrinkToFit="1"/>
    </xf>
    <xf numFmtId="38" fontId="18" fillId="2" borderId="126" xfId="1" applyFont="1" applyFill="1" applyBorder="1" applyAlignment="1" applyProtection="1">
      <alignment shrinkToFit="1"/>
    </xf>
    <xf numFmtId="38" fontId="18" fillId="2" borderId="127" xfId="1" applyFont="1" applyFill="1" applyBorder="1" applyAlignment="1" applyProtection="1">
      <alignment shrinkToFit="1"/>
    </xf>
    <xf numFmtId="38" fontId="18" fillId="2" borderId="180" xfId="1" applyFont="1" applyFill="1" applyBorder="1" applyAlignment="1" applyProtection="1">
      <alignment shrinkToFit="1"/>
    </xf>
    <xf numFmtId="0" fontId="45" fillId="0" borderId="81" xfId="0" applyFont="1" applyFill="1" applyBorder="1" applyAlignment="1" applyProtection="1">
      <alignment horizontal="left" vertical="center"/>
    </xf>
    <xf numFmtId="49" fontId="44" fillId="0" borderId="97" xfId="0" applyNumberFormat="1" applyFont="1" applyFill="1" applyBorder="1" applyAlignment="1" applyProtection="1">
      <alignment horizontal="center" vertical="center" shrinkToFit="1"/>
    </xf>
    <xf numFmtId="49" fontId="18" fillId="0" borderId="98" xfId="0" applyNumberFormat="1" applyFont="1" applyFill="1" applyBorder="1" applyAlignment="1" applyProtection="1">
      <alignment horizontal="center" vertical="center" shrinkToFit="1"/>
      <protection locked="0"/>
    </xf>
    <xf numFmtId="49" fontId="46" fillId="0" borderId="123" xfId="0" applyNumberFormat="1" applyFont="1" applyFill="1" applyBorder="1" applyAlignment="1" applyProtection="1">
      <alignment vertical="center" shrinkToFit="1"/>
    </xf>
    <xf numFmtId="0" fontId="9" fillId="0" borderId="124" xfId="0" applyFont="1" applyBorder="1" applyAlignment="1" applyProtection="1">
      <alignment vertical="center" shrinkToFit="1"/>
    </xf>
    <xf numFmtId="0" fontId="9" fillId="0" borderId="125" xfId="0" applyFont="1" applyBorder="1" applyAlignment="1" applyProtection="1">
      <alignment vertical="center" shrinkToFit="1"/>
    </xf>
    <xf numFmtId="0" fontId="9" fillId="0" borderId="120" xfId="0" applyFont="1" applyBorder="1" applyAlignment="1" applyProtection="1">
      <alignment vertical="center" shrinkToFit="1"/>
    </xf>
    <xf numFmtId="0" fontId="9" fillId="0" borderId="121" xfId="0" applyFont="1" applyBorder="1" applyAlignment="1" applyProtection="1">
      <alignment vertical="center" shrinkToFit="1"/>
    </xf>
    <xf numFmtId="0" fontId="9" fillId="0" borderId="122" xfId="0" applyFont="1" applyBorder="1" applyAlignment="1" applyProtection="1">
      <alignment vertical="center" shrinkToFit="1"/>
    </xf>
    <xf numFmtId="0" fontId="46" fillId="0" borderId="123" xfId="0" applyFont="1" applyFill="1" applyBorder="1" applyAlignment="1" applyProtection="1">
      <alignment vertical="center" shrinkToFit="1"/>
    </xf>
    <xf numFmtId="38" fontId="18" fillId="2" borderId="126" xfId="1" applyFont="1" applyFill="1" applyBorder="1" applyAlignment="1" applyProtection="1">
      <alignment vertical="center" shrinkToFit="1"/>
    </xf>
    <xf numFmtId="38" fontId="18" fillId="2" borderId="127" xfId="1" applyFont="1" applyFill="1" applyBorder="1" applyAlignment="1" applyProtection="1">
      <alignment vertical="center" shrinkToFit="1"/>
    </xf>
    <xf numFmtId="38" fontId="18" fillId="2" borderId="128" xfId="1" applyFont="1" applyFill="1" applyBorder="1" applyAlignment="1" applyProtection="1">
      <alignment vertical="center" shrinkToFit="1"/>
    </xf>
    <xf numFmtId="178" fontId="12" fillId="0" borderId="0" xfId="0" applyNumberFormat="1" applyFont="1" applyFill="1" applyBorder="1" applyAlignment="1" applyProtection="1">
      <alignment horizontal="center" vertical="center"/>
    </xf>
    <xf numFmtId="0" fontId="10" fillId="0" borderId="0" xfId="0" applyFont="1" applyFill="1" applyBorder="1" applyAlignment="1" applyProtection="1">
      <alignment vertical="center"/>
    </xf>
    <xf numFmtId="0" fontId="16" fillId="0" borderId="0" xfId="0" applyFont="1" applyFill="1" applyBorder="1" applyAlignment="1" applyProtection="1">
      <alignment horizontal="center" vertical="top" textRotation="255"/>
    </xf>
    <xf numFmtId="38" fontId="19" fillId="2" borderId="0" xfId="1" applyFont="1" applyFill="1" applyBorder="1" applyAlignment="1" applyProtection="1">
      <alignment horizontal="right" vertical="center" shrinkToFit="1"/>
      <protection locked="0"/>
    </xf>
    <xf numFmtId="38" fontId="19" fillId="2" borderId="165" xfId="1" applyFont="1" applyFill="1" applyBorder="1" applyAlignment="1" applyProtection="1">
      <alignment horizontal="right" vertical="center" shrinkToFit="1"/>
      <protection locked="0"/>
    </xf>
    <xf numFmtId="38" fontId="19" fillId="2" borderId="1" xfId="1" applyFont="1" applyFill="1" applyBorder="1" applyAlignment="1" applyProtection="1">
      <alignment horizontal="right" vertical="center" shrinkToFit="1"/>
      <protection locked="0"/>
    </xf>
    <xf numFmtId="38" fontId="19" fillId="2" borderId="43" xfId="1" applyFont="1" applyFill="1" applyBorder="1" applyAlignment="1" applyProtection="1">
      <alignment horizontal="right" vertical="center" shrinkToFit="1"/>
      <protection locked="0"/>
    </xf>
    <xf numFmtId="0" fontId="31" fillId="0" borderId="8" xfId="0" applyFont="1" applyFill="1" applyBorder="1" applyAlignment="1" applyProtection="1">
      <alignment horizontal="center" shrinkToFit="1"/>
      <protection locked="0"/>
    </xf>
    <xf numFmtId="0" fontId="31" fillId="0" borderId="11" xfId="0" applyFont="1" applyFill="1" applyBorder="1" applyAlignment="1" applyProtection="1">
      <alignment horizontal="center" shrinkToFit="1"/>
      <protection locked="0"/>
    </xf>
    <xf numFmtId="0" fontId="31" fillId="0" borderId="8" xfId="0" applyFont="1" applyFill="1" applyBorder="1" applyAlignment="1" applyProtection="1">
      <alignment horizontal="center" wrapText="1"/>
      <protection locked="0"/>
    </xf>
    <xf numFmtId="0" fontId="31" fillId="0" borderId="11" xfId="0" applyFont="1" applyFill="1" applyBorder="1" applyAlignment="1" applyProtection="1">
      <alignment horizontal="center" wrapText="1"/>
      <protection locked="0"/>
    </xf>
    <xf numFmtId="0" fontId="31" fillId="0" borderId="8" xfId="0" applyFont="1" applyBorder="1" applyAlignment="1" applyProtection="1">
      <alignment horizontal="right"/>
      <protection locked="0"/>
    </xf>
    <xf numFmtId="0" fontId="31" fillId="0" borderId="11" xfId="0" applyFont="1" applyBorder="1" applyAlignment="1" applyProtection="1">
      <alignment horizontal="right"/>
      <protection locked="0"/>
    </xf>
    <xf numFmtId="0" fontId="31" fillId="0" borderId="8" xfId="0" applyFont="1" applyFill="1" applyBorder="1" applyAlignment="1" applyProtection="1">
      <protection locked="0"/>
    </xf>
    <xf numFmtId="0" fontId="31" fillId="0" borderId="0" xfId="0" applyFont="1" applyFill="1" applyBorder="1" applyAlignment="1" applyProtection="1">
      <protection locked="0"/>
    </xf>
    <xf numFmtId="0" fontId="31" fillId="0" borderId="11" xfId="0" applyFont="1" applyFill="1" applyBorder="1" applyAlignment="1" applyProtection="1">
      <protection locked="0"/>
    </xf>
    <xf numFmtId="38" fontId="18" fillId="2" borderId="148" xfId="1" applyFont="1" applyFill="1" applyBorder="1" applyAlignment="1" applyProtection="1"/>
    <xf numFmtId="38" fontId="18" fillId="2" borderId="1" xfId="1" applyFont="1" applyFill="1" applyBorder="1" applyAlignment="1" applyProtection="1"/>
    <xf numFmtId="38" fontId="18" fillId="2" borderId="141" xfId="1" applyFont="1" applyFill="1" applyBorder="1" applyAlignment="1" applyProtection="1"/>
    <xf numFmtId="38" fontId="18" fillId="2" borderId="7" xfId="1" applyFont="1" applyFill="1" applyBorder="1" applyAlignment="1" applyProtection="1">
      <protection locked="0"/>
    </xf>
    <xf numFmtId="38" fontId="18" fillId="2" borderId="12" xfId="1" applyFont="1" applyFill="1" applyBorder="1" applyAlignment="1" applyProtection="1">
      <protection locked="0"/>
    </xf>
    <xf numFmtId="38" fontId="18" fillId="2" borderId="5" xfId="1" applyFont="1" applyFill="1" applyBorder="1" applyAlignment="1" applyProtection="1">
      <protection locked="0"/>
    </xf>
    <xf numFmtId="38" fontId="18" fillId="2" borderId="162" xfId="1" applyFont="1" applyFill="1" applyBorder="1" applyAlignment="1" applyProtection="1"/>
    <xf numFmtId="38" fontId="18" fillId="2" borderId="23" xfId="1" applyFont="1" applyFill="1" applyBorder="1" applyAlignment="1" applyProtection="1"/>
    <xf numFmtId="38" fontId="18" fillId="2" borderId="142" xfId="1" applyFont="1" applyFill="1" applyBorder="1" applyAlignment="1" applyProtection="1"/>
    <xf numFmtId="38" fontId="18" fillId="0" borderId="145" xfId="1" applyFont="1" applyFill="1" applyBorder="1" applyAlignment="1" applyProtection="1">
      <alignment vertical="center" shrinkToFit="1"/>
    </xf>
    <xf numFmtId="38" fontId="18" fillId="0" borderId="146" xfId="1" applyFont="1" applyFill="1" applyBorder="1" applyAlignment="1" applyProtection="1">
      <alignment vertical="center" shrinkToFit="1"/>
    </xf>
    <xf numFmtId="38" fontId="18" fillId="0" borderId="8" xfId="1" applyFont="1" applyFill="1" applyBorder="1" applyAlignment="1" applyProtection="1">
      <alignment vertical="center" shrinkToFit="1"/>
    </xf>
    <xf numFmtId="38" fontId="18" fillId="0" borderId="0" xfId="1" applyFont="1" applyFill="1" applyBorder="1" applyAlignment="1" applyProtection="1">
      <alignment vertical="center" shrinkToFit="1"/>
    </xf>
    <xf numFmtId="0" fontId="37" fillId="0" borderId="145" xfId="0" applyFont="1" applyFill="1" applyBorder="1" applyAlignment="1" applyProtection="1">
      <alignment horizontal="distributed" vertical="center" indent="2"/>
    </xf>
    <xf numFmtId="0" fontId="37" fillId="0" borderId="146" xfId="0" applyFont="1" applyFill="1" applyBorder="1" applyAlignment="1" applyProtection="1">
      <alignment horizontal="distributed" vertical="center" indent="2"/>
    </xf>
    <xf numFmtId="0" fontId="37" fillId="0" borderId="147" xfId="0" applyFont="1" applyFill="1" applyBorder="1" applyAlignment="1" applyProtection="1">
      <alignment horizontal="distributed" vertical="center" indent="2"/>
    </xf>
    <xf numFmtId="0" fontId="37" fillId="0" borderId="148" xfId="0" applyFont="1" applyFill="1" applyBorder="1" applyAlignment="1" applyProtection="1">
      <alignment horizontal="distributed" vertical="center" indent="2"/>
    </xf>
    <xf numFmtId="0" fontId="37" fillId="0" borderId="1" xfId="0" applyFont="1" applyFill="1" applyBorder="1" applyAlignment="1" applyProtection="1">
      <alignment horizontal="distributed" vertical="center" indent="2"/>
    </xf>
    <xf numFmtId="0" fontId="37" fillId="0" borderId="141" xfId="0" applyFont="1" applyFill="1" applyBorder="1" applyAlignment="1" applyProtection="1">
      <alignment horizontal="distributed" vertical="center" indent="2"/>
    </xf>
    <xf numFmtId="0" fontId="6" fillId="0" borderId="21" xfId="0" applyFont="1" applyFill="1" applyBorder="1" applyAlignment="1" applyProtection="1">
      <alignment horizontal="distributed" vertical="center" justifyLastLine="1"/>
    </xf>
    <xf numFmtId="0" fontId="6" fillId="0" borderId="22" xfId="0" applyFont="1" applyFill="1" applyBorder="1" applyAlignment="1" applyProtection="1">
      <alignment horizontal="distributed" vertical="center" justifyLastLine="1"/>
    </xf>
    <xf numFmtId="0" fontId="6" fillId="0" borderId="27" xfId="0" applyFont="1" applyFill="1" applyBorder="1" applyAlignment="1" applyProtection="1">
      <alignment horizontal="distributed" vertical="center" justifyLastLine="1"/>
    </xf>
    <xf numFmtId="0" fontId="6" fillId="0" borderId="28" xfId="0" applyFont="1" applyFill="1" applyBorder="1" applyAlignment="1" applyProtection="1">
      <alignment horizontal="distributed" vertical="center" justifyLastLine="1"/>
    </xf>
    <xf numFmtId="0" fontId="6" fillId="0" borderId="9" xfId="0" applyFont="1" applyFill="1" applyBorder="1" applyAlignment="1" applyProtection="1">
      <alignment horizontal="distributed" vertical="center" justifyLastLine="1"/>
    </xf>
    <xf numFmtId="0" fontId="6" fillId="0" borderId="10" xfId="0" applyFont="1" applyFill="1" applyBorder="1" applyAlignment="1" applyProtection="1">
      <alignment horizontal="distributed" vertical="center" justifyLastLine="1"/>
    </xf>
    <xf numFmtId="0" fontId="18" fillId="0" borderId="24" xfId="0" applyFont="1" applyFill="1" applyBorder="1" applyAlignment="1" applyProtection="1">
      <alignment horizontal="center" vertical="center"/>
    </xf>
    <xf numFmtId="0" fontId="18" fillId="0" borderId="4" xfId="0" applyFont="1" applyFill="1" applyBorder="1" applyAlignment="1" applyProtection="1">
      <alignment horizontal="center" vertical="center"/>
    </xf>
    <xf numFmtId="0" fontId="8" fillId="0" borderId="16" xfId="0" applyFont="1" applyFill="1" applyBorder="1" applyAlignment="1" applyProtection="1">
      <alignment horizontal="center" shrinkToFit="1"/>
    </xf>
    <xf numFmtId="0" fontId="8" fillId="0" borderId="19" xfId="0" applyFont="1" applyFill="1" applyBorder="1" applyAlignment="1" applyProtection="1">
      <alignment horizontal="center" shrinkToFit="1"/>
    </xf>
    <xf numFmtId="38" fontId="18" fillId="2" borderId="11" xfId="1" applyFont="1" applyFill="1" applyBorder="1" applyAlignment="1" applyProtection="1">
      <protection locked="0"/>
    </xf>
    <xf numFmtId="0" fontId="17" fillId="0" borderId="0" xfId="0" applyFont="1" applyFill="1" applyBorder="1" applyAlignment="1" applyProtection="1">
      <alignment horizontal="distributed" vertical="center" indent="1"/>
    </xf>
    <xf numFmtId="0" fontId="3"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38" fontId="18" fillId="0" borderId="46" xfId="1" applyFont="1" applyFill="1" applyBorder="1" applyAlignment="1" applyProtection="1">
      <alignment vertical="center" shrinkToFit="1"/>
    </xf>
    <xf numFmtId="38" fontId="18" fillId="0" borderId="36" xfId="1" applyFont="1" applyFill="1" applyBorder="1" applyAlignment="1" applyProtection="1">
      <alignment vertical="center" shrinkToFit="1"/>
    </xf>
    <xf numFmtId="0" fontId="10" fillId="0" borderId="155" xfId="0" applyFont="1" applyFill="1" applyBorder="1" applyAlignment="1" applyProtection="1">
      <alignment horizontal="distributed" vertical="center" justifyLastLine="1" shrinkToFit="1"/>
    </xf>
    <xf numFmtId="0" fontId="10" fillId="0" borderId="146" xfId="0" applyFont="1" applyFill="1" applyBorder="1" applyAlignment="1" applyProtection="1">
      <alignment horizontal="distributed" vertical="center" justifyLastLine="1" shrinkToFit="1"/>
    </xf>
    <xf numFmtId="0" fontId="10" fillId="0" borderId="147" xfId="0" applyFont="1" applyFill="1" applyBorder="1" applyAlignment="1" applyProtection="1">
      <alignment horizontal="distributed" vertical="center" justifyLastLine="1" shrinkToFit="1"/>
    </xf>
    <xf numFmtId="0" fontId="10" fillId="0" borderId="144" xfId="0" applyFont="1" applyFill="1" applyBorder="1" applyAlignment="1" applyProtection="1">
      <alignment horizontal="distributed" vertical="center" justifyLastLine="1" shrinkToFit="1"/>
    </xf>
    <xf numFmtId="0" fontId="10" fillId="0" borderId="23" xfId="0" applyFont="1" applyFill="1" applyBorder="1" applyAlignment="1" applyProtection="1">
      <alignment horizontal="distributed" vertical="center" justifyLastLine="1" shrinkToFit="1"/>
    </xf>
    <xf numFmtId="0" fontId="10" fillId="0" borderId="142" xfId="0" applyFont="1" applyFill="1" applyBorder="1" applyAlignment="1" applyProtection="1">
      <alignment horizontal="distributed" vertical="center" justifyLastLine="1" shrinkToFit="1"/>
    </xf>
    <xf numFmtId="0" fontId="18" fillId="0" borderId="8" xfId="0" applyFont="1" applyFill="1" applyBorder="1" applyAlignment="1" applyProtection="1">
      <alignment horizontal="right"/>
    </xf>
    <xf numFmtId="0" fontId="18" fillId="0" borderId="0" xfId="0" applyFont="1" applyFill="1" applyBorder="1" applyAlignment="1" applyProtection="1">
      <alignment horizontal="right"/>
    </xf>
    <xf numFmtId="0" fontId="18" fillId="0" borderId="11" xfId="0" applyFont="1" applyFill="1" applyBorder="1" applyAlignment="1" applyProtection="1">
      <alignment horizontal="right"/>
    </xf>
    <xf numFmtId="0" fontId="10" fillId="0" borderId="44" xfId="0" applyFont="1" applyFill="1" applyBorder="1" applyAlignment="1" applyProtection="1">
      <alignment horizontal="center" shrinkToFit="1"/>
    </xf>
    <xf numFmtId="0" fontId="10" fillId="0" borderId="13" xfId="0" applyFont="1" applyFill="1" applyBorder="1" applyAlignment="1" applyProtection="1">
      <alignment horizontal="center" shrinkToFit="1"/>
    </xf>
    <xf numFmtId="0" fontId="10" fillId="0" borderId="45" xfId="0" applyFont="1" applyFill="1" applyBorder="1" applyAlignment="1" applyProtection="1">
      <alignment horizontal="center" shrinkToFit="1"/>
    </xf>
    <xf numFmtId="0" fontId="10" fillId="0" borderId="34" xfId="0" applyFont="1" applyFill="1" applyBorder="1" applyAlignment="1" applyProtection="1">
      <alignment horizontal="center" shrinkToFit="1"/>
    </xf>
    <xf numFmtId="0" fontId="10" fillId="0" borderId="33" xfId="0" applyFont="1" applyFill="1" applyBorder="1" applyAlignment="1" applyProtection="1">
      <alignment horizontal="center" shrinkToFit="1"/>
    </xf>
    <xf numFmtId="0" fontId="10" fillId="0" borderId="35" xfId="0" applyFont="1" applyFill="1" applyBorder="1" applyAlignment="1" applyProtection="1">
      <alignment horizontal="center" shrinkToFit="1"/>
    </xf>
    <xf numFmtId="0" fontId="18" fillId="0" borderId="7"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protection locked="0"/>
    </xf>
    <xf numFmtId="49" fontId="18" fillId="0" borderId="12" xfId="0" applyNumberFormat="1" applyFont="1" applyFill="1" applyBorder="1" applyAlignment="1" applyProtection="1">
      <alignment horizontal="center" vertical="center" shrinkToFit="1"/>
      <protection locked="0"/>
    </xf>
    <xf numFmtId="49" fontId="18" fillId="0" borderId="1" xfId="0" applyNumberFormat="1" applyFont="1" applyFill="1" applyBorder="1" applyAlignment="1" applyProtection="1">
      <alignment horizontal="center" vertical="center" shrinkToFit="1"/>
      <protection locked="0"/>
    </xf>
    <xf numFmtId="0" fontId="18" fillId="0" borderId="6" xfId="0" applyFont="1" applyFill="1" applyBorder="1" applyAlignment="1" applyProtection="1">
      <alignment horizontal="center" vertical="center" shrinkToFit="1"/>
      <protection locked="0"/>
    </xf>
    <xf numFmtId="0" fontId="18" fillId="0" borderId="2" xfId="0"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left" vertical="center" wrapText="1"/>
      <protection locked="0"/>
    </xf>
    <xf numFmtId="0" fontId="9" fillId="0" borderId="30"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protection locked="0"/>
    </xf>
    <xf numFmtId="0" fontId="9" fillId="0" borderId="43" xfId="0" applyFont="1" applyFill="1" applyBorder="1" applyAlignment="1" applyProtection="1">
      <alignment horizontal="left" vertical="center" wrapText="1"/>
      <protection locked="0"/>
    </xf>
    <xf numFmtId="49" fontId="4" fillId="0" borderId="41" xfId="0" applyNumberFormat="1" applyFont="1" applyFill="1" applyBorder="1" applyAlignment="1" applyProtection="1">
      <alignment horizontal="center" vertical="center" shrinkToFit="1"/>
    </xf>
    <xf numFmtId="49" fontId="4" fillId="0" borderId="47" xfId="0" applyNumberFormat="1" applyFont="1" applyFill="1" applyBorder="1" applyAlignment="1" applyProtection="1">
      <alignment horizontal="center" vertical="center" shrinkToFit="1"/>
    </xf>
    <xf numFmtId="0" fontId="18" fillId="0" borderId="3" xfId="0" applyFont="1" applyFill="1" applyBorder="1" applyAlignment="1" applyProtection="1">
      <alignment horizontal="center" vertical="center" shrinkToFit="1"/>
      <protection locked="0"/>
    </xf>
    <xf numFmtId="0" fontId="18" fillId="0" borderId="143" xfId="0" applyFont="1" applyFill="1" applyBorder="1" applyAlignment="1" applyProtection="1">
      <alignment horizontal="center" vertical="center" shrinkToFit="1"/>
      <protection locked="0"/>
    </xf>
    <xf numFmtId="0" fontId="18" fillId="0" borderId="7" xfId="0" applyFont="1" applyFill="1" applyBorder="1" applyAlignment="1" applyProtection="1">
      <alignment horizontal="left" shrinkToFit="1"/>
      <protection locked="0"/>
    </xf>
    <xf numFmtId="0" fontId="18" fillId="0" borderId="12" xfId="0" applyFont="1" applyFill="1" applyBorder="1" applyAlignment="1" applyProtection="1">
      <alignment horizontal="left" shrinkToFit="1"/>
      <protection locked="0"/>
    </xf>
    <xf numFmtId="0" fontId="18" fillId="0" borderId="5" xfId="0" applyFont="1" applyFill="1" applyBorder="1" applyAlignment="1" applyProtection="1">
      <alignment horizontal="left" shrinkToFit="1"/>
      <protection locked="0"/>
    </xf>
    <xf numFmtId="0" fontId="52" fillId="0" borderId="37" xfId="0" applyFont="1" applyBorder="1" applyAlignment="1" applyProtection="1">
      <alignment horizontal="center" vertical="center" shrinkToFit="1"/>
      <protection locked="0"/>
    </xf>
    <xf numFmtId="0" fontId="18" fillId="0" borderId="0" xfId="0" applyFont="1" applyFill="1" applyBorder="1" applyAlignment="1" applyProtection="1">
      <alignment horizontal="center"/>
      <protection locked="0"/>
    </xf>
    <xf numFmtId="0" fontId="18" fillId="0" borderId="7" xfId="0" applyFont="1" applyFill="1" applyBorder="1" applyAlignment="1" applyProtection="1">
      <alignment horizontal="right"/>
      <protection locked="0"/>
    </xf>
    <xf numFmtId="0" fontId="18" fillId="0" borderId="5" xfId="0" applyFont="1" applyFill="1" applyBorder="1" applyAlignment="1" applyProtection="1">
      <alignment horizontal="right"/>
      <protection locked="0"/>
    </xf>
    <xf numFmtId="49" fontId="18" fillId="0" borderId="23" xfId="0" applyNumberFormat="1" applyFont="1" applyFill="1" applyBorder="1" applyAlignment="1" applyProtection="1">
      <alignment horizontal="center" vertical="center" shrinkToFit="1"/>
      <protection locked="0"/>
    </xf>
    <xf numFmtId="0" fontId="18" fillId="0" borderId="37" xfId="0" applyFont="1" applyFill="1" applyBorder="1" applyAlignment="1" applyProtection="1">
      <alignment horizontal="center" vertical="center" shrinkToFit="1"/>
      <protection locked="0"/>
    </xf>
    <xf numFmtId="0" fontId="9" fillId="0" borderId="23" xfId="0" applyFont="1" applyFill="1" applyBorder="1" applyAlignment="1" applyProtection="1">
      <alignment horizontal="left" vertical="center" wrapText="1"/>
      <protection locked="0"/>
    </xf>
    <xf numFmtId="0" fontId="9" fillId="0" borderId="32" xfId="0" applyFont="1" applyFill="1" applyBorder="1" applyAlignment="1" applyProtection="1">
      <alignment horizontal="left" vertical="center" wrapText="1"/>
      <protection locked="0"/>
    </xf>
    <xf numFmtId="49" fontId="4" fillId="0" borderId="42" xfId="0" applyNumberFormat="1" applyFont="1" applyFill="1" applyBorder="1" applyAlignment="1" applyProtection="1">
      <alignment horizontal="center" vertical="center" shrinkToFit="1"/>
    </xf>
    <xf numFmtId="0" fontId="18" fillId="0" borderId="12" xfId="0" applyFont="1" applyFill="1" applyBorder="1" applyAlignment="1" applyProtection="1">
      <alignment horizontal="right"/>
      <protection locked="0"/>
    </xf>
    <xf numFmtId="0" fontId="52" fillId="0" borderId="2" xfId="0" applyFont="1" applyBorder="1" applyAlignment="1" applyProtection="1">
      <alignment horizontal="center" vertical="center" shrinkToFit="1"/>
      <protection locked="0"/>
    </xf>
    <xf numFmtId="0" fontId="18" fillId="0" borderId="12" xfId="0" applyFont="1" applyFill="1" applyBorder="1" applyAlignment="1" applyProtection="1">
      <alignment horizontal="center"/>
      <protection locked="0"/>
    </xf>
    <xf numFmtId="49" fontId="18" fillId="0" borderId="48" xfId="0" applyNumberFormat="1" applyFont="1" applyFill="1" applyBorder="1" applyAlignment="1" applyProtection="1">
      <alignment horizontal="center" vertical="center" shrinkToFit="1"/>
      <protection locked="0"/>
    </xf>
    <xf numFmtId="49" fontId="18" fillId="0" borderId="2" xfId="0" applyNumberFormat="1" applyFont="1" applyFill="1" applyBorder="1" applyAlignment="1" applyProtection="1">
      <alignment horizontal="center" vertical="center" shrinkToFit="1"/>
      <protection locked="0"/>
    </xf>
    <xf numFmtId="0" fontId="18" fillId="0" borderId="48" xfId="0" applyFont="1" applyFill="1" applyBorder="1" applyAlignment="1" applyProtection="1">
      <alignment horizontal="center" vertical="center" shrinkToFit="1"/>
      <protection locked="0"/>
    </xf>
    <xf numFmtId="0" fontId="3" fillId="0" borderId="14" xfId="0" applyFont="1" applyFill="1" applyBorder="1" applyAlignment="1" applyProtection="1">
      <alignment vertical="center"/>
    </xf>
    <xf numFmtId="0" fontId="0" fillId="0" borderId="17" xfId="0" applyFill="1" applyBorder="1" applyAlignment="1" applyProtection="1">
      <alignment vertical="center"/>
    </xf>
    <xf numFmtId="0" fontId="6" fillId="0" borderId="15" xfId="0" applyFont="1" applyFill="1" applyBorder="1" applyAlignment="1" applyProtection="1">
      <alignment horizontal="distributed" vertical="center" justifyLastLine="1"/>
    </xf>
    <xf numFmtId="0" fontId="6" fillId="0" borderId="18" xfId="0" applyFont="1" applyFill="1" applyBorder="1" applyAlignment="1" applyProtection="1">
      <alignment horizontal="distributed" vertical="center" justifyLastLine="1"/>
    </xf>
    <xf numFmtId="0" fontId="3" fillId="0" borderId="24"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15" fillId="0" borderId="29" xfId="0" applyFont="1" applyFill="1" applyBorder="1" applyAlignment="1" applyProtection="1">
      <alignment vertical="center" shrinkToFit="1"/>
    </xf>
    <xf numFmtId="0" fontId="15" fillId="0" borderId="12" xfId="0" applyFont="1" applyFill="1" applyBorder="1" applyAlignment="1" applyProtection="1">
      <alignment vertical="center" shrinkToFit="1"/>
    </xf>
    <xf numFmtId="0" fontId="15" fillId="0" borderId="5" xfId="0" applyFont="1" applyFill="1" applyBorder="1" applyAlignment="1" applyProtection="1">
      <alignment vertical="center" shrinkToFit="1"/>
    </xf>
    <xf numFmtId="0" fontId="15" fillId="0" borderId="144" xfId="0" applyFont="1" applyFill="1" applyBorder="1" applyAlignment="1" applyProtection="1">
      <alignment vertical="center" shrinkToFit="1"/>
    </xf>
    <xf numFmtId="0" fontId="15" fillId="0" borderId="23" xfId="0" applyFont="1" applyFill="1" applyBorder="1" applyAlignment="1" applyProtection="1">
      <alignment vertical="center" shrinkToFit="1"/>
    </xf>
    <xf numFmtId="0" fontId="15" fillId="0" borderId="142" xfId="0" applyFont="1" applyFill="1" applyBorder="1" applyAlignment="1" applyProtection="1">
      <alignment vertical="center" shrinkToFit="1"/>
    </xf>
    <xf numFmtId="0" fontId="11" fillId="0" borderId="26" xfId="0" applyFont="1" applyFill="1" applyBorder="1" applyAlignment="1" applyProtection="1">
      <alignment horizontal="center" vertical="center" textRotation="255"/>
    </xf>
    <xf numFmtId="0" fontId="11" fillId="0" borderId="39" xfId="0" applyFont="1" applyFill="1" applyBorder="1" applyAlignment="1" applyProtection="1">
      <alignment horizontal="center" vertical="center" textRotation="255"/>
    </xf>
    <xf numFmtId="0" fontId="10" fillId="0" borderId="31" xfId="0" applyFont="1" applyFill="1" applyBorder="1" applyAlignment="1" applyProtection="1">
      <alignment horizontal="center" vertical="center" textRotation="255" shrinkToFit="1"/>
    </xf>
    <xf numFmtId="0" fontId="10" fillId="0" borderId="3" xfId="0" applyFont="1" applyFill="1" applyBorder="1" applyAlignment="1" applyProtection="1">
      <alignment horizontal="center" vertical="center" textRotation="255" shrinkToFit="1"/>
    </xf>
    <xf numFmtId="0" fontId="37" fillId="0" borderId="145" xfId="0" applyFont="1" applyFill="1" applyBorder="1" applyAlignment="1" applyProtection="1">
      <alignment horizontal="center" vertical="center" wrapText="1" shrinkToFit="1"/>
    </xf>
    <xf numFmtId="0" fontId="37" fillId="0" borderId="146" xfId="0" applyFont="1" applyFill="1" applyBorder="1" applyAlignment="1" applyProtection="1">
      <alignment horizontal="center" vertical="center" wrapText="1" shrinkToFit="1"/>
    </xf>
    <xf numFmtId="0" fontId="37" fillId="0" borderId="147" xfId="0" applyFont="1" applyFill="1" applyBorder="1" applyAlignment="1" applyProtection="1">
      <alignment horizontal="center" vertical="center" wrapText="1" shrinkToFit="1"/>
    </xf>
    <xf numFmtId="0" fontId="37" fillId="0" borderId="148" xfId="0" applyFont="1" applyFill="1" applyBorder="1" applyAlignment="1" applyProtection="1">
      <alignment horizontal="center" vertical="center" wrapText="1" shrinkToFit="1"/>
    </xf>
    <xf numFmtId="0" fontId="37" fillId="0" borderId="1" xfId="0" applyFont="1" applyFill="1" applyBorder="1" applyAlignment="1" applyProtection="1">
      <alignment horizontal="center" vertical="center" wrapText="1" shrinkToFit="1"/>
    </xf>
    <xf numFmtId="0" fontId="37" fillId="0" borderId="141" xfId="0" applyFont="1" applyFill="1" applyBorder="1" applyAlignment="1" applyProtection="1">
      <alignment horizontal="center" vertical="center" wrapText="1" shrinkToFit="1"/>
    </xf>
    <xf numFmtId="0" fontId="37" fillId="0" borderId="31" xfId="0" applyFont="1" applyFill="1" applyBorder="1" applyAlignment="1" applyProtection="1">
      <alignment horizontal="center" vertical="center"/>
    </xf>
    <xf numFmtId="0" fontId="37" fillId="0" borderId="3" xfId="0" applyFont="1" applyFill="1" applyBorder="1" applyAlignment="1" applyProtection="1">
      <alignment horizontal="center" vertical="center"/>
    </xf>
    <xf numFmtId="0" fontId="37" fillId="0" borderId="145" xfId="0" applyFont="1" applyFill="1" applyBorder="1" applyAlignment="1" applyProtection="1">
      <alignment horizontal="distributed" vertical="center" justifyLastLine="1"/>
    </xf>
    <xf numFmtId="0" fontId="37" fillId="0" borderId="146" xfId="0" applyFont="1" applyFill="1" applyBorder="1" applyAlignment="1" applyProtection="1">
      <alignment horizontal="distributed" vertical="center" justifyLastLine="1"/>
    </xf>
    <xf numFmtId="0" fontId="37" fillId="0" borderId="147" xfId="0" applyFont="1" applyFill="1" applyBorder="1" applyAlignment="1" applyProtection="1">
      <alignment horizontal="distributed" vertical="center" justifyLastLine="1"/>
    </xf>
    <xf numFmtId="0" fontId="37" fillId="0" borderId="148" xfId="0" applyFont="1" applyFill="1" applyBorder="1" applyAlignment="1" applyProtection="1">
      <alignment horizontal="distributed" vertical="center" justifyLastLine="1"/>
    </xf>
    <xf numFmtId="0" fontId="37" fillId="0" borderId="1" xfId="0" applyFont="1" applyFill="1" applyBorder="1" applyAlignment="1" applyProtection="1">
      <alignment horizontal="distributed" vertical="center" justifyLastLine="1"/>
    </xf>
    <xf numFmtId="0" fontId="37" fillId="0" borderId="141" xfId="0" applyFont="1" applyFill="1" applyBorder="1" applyAlignment="1" applyProtection="1">
      <alignment horizontal="distributed" vertical="center" justifyLastLine="1"/>
    </xf>
    <xf numFmtId="0" fontId="37" fillId="0" borderId="24" xfId="0" applyFont="1" applyFill="1" applyBorder="1" applyAlignment="1" applyProtection="1">
      <alignment horizontal="center" vertical="center"/>
    </xf>
    <xf numFmtId="0" fontId="38" fillId="0" borderId="15" xfId="0" applyFont="1" applyBorder="1" applyAlignment="1" applyProtection="1">
      <alignment horizontal="center" vertical="center"/>
    </xf>
    <xf numFmtId="0" fontId="38" fillId="0" borderId="150" xfId="0" applyFont="1" applyBorder="1" applyAlignment="1" applyProtection="1">
      <alignment horizontal="center" vertical="center"/>
    </xf>
    <xf numFmtId="0" fontId="37" fillId="0" borderId="31" xfId="0" applyFont="1" applyFill="1" applyBorder="1" applyAlignment="1" applyProtection="1">
      <alignment horizontal="center" vertical="center" textRotation="255" shrinkToFit="1"/>
    </xf>
    <xf numFmtId="0" fontId="37" fillId="0" borderId="3" xfId="0" applyFont="1" applyFill="1" applyBorder="1" applyAlignment="1" applyProtection="1">
      <alignment horizontal="center" vertical="center" textRotation="255" shrinkToFit="1"/>
    </xf>
    <xf numFmtId="0" fontId="37" fillId="0" borderId="31" xfId="0" applyFont="1" applyFill="1" applyBorder="1" applyAlignment="1" applyProtection="1">
      <alignment horizontal="center" vertical="center" shrinkToFit="1"/>
    </xf>
    <xf numFmtId="0" fontId="37" fillId="0" borderId="38" xfId="0" applyFont="1" applyFill="1" applyBorder="1" applyAlignment="1" applyProtection="1">
      <alignment horizontal="center" vertical="center" shrinkToFit="1"/>
    </xf>
    <xf numFmtId="0" fontId="37" fillId="0" borderId="3" xfId="0" applyFont="1" applyFill="1" applyBorder="1" applyAlignment="1" applyProtection="1">
      <alignment horizontal="center" vertical="center" shrinkToFit="1"/>
    </xf>
    <xf numFmtId="0" fontId="37" fillId="0" borderId="40" xfId="0" applyFont="1" applyFill="1" applyBorder="1" applyAlignment="1" applyProtection="1">
      <alignment horizontal="center" vertical="center" shrinkToFit="1"/>
    </xf>
    <xf numFmtId="0" fontId="37" fillId="0" borderId="4" xfId="0" applyFont="1" applyFill="1" applyBorder="1" applyAlignment="1" applyProtection="1">
      <alignment horizontal="center" vertical="center"/>
    </xf>
    <xf numFmtId="0" fontId="38" fillId="0" borderId="149" xfId="0" applyFont="1" applyBorder="1" applyAlignment="1" applyProtection="1">
      <alignment horizontal="center" vertical="center"/>
    </xf>
    <xf numFmtId="49" fontId="4" fillId="0" borderId="164" xfId="0" applyNumberFormat="1" applyFont="1" applyFill="1" applyBorder="1" applyAlignment="1" applyProtection="1">
      <alignment horizontal="center" vertical="center" shrinkToFit="1"/>
    </xf>
    <xf numFmtId="49" fontId="4" fillId="0" borderId="163" xfId="0" applyNumberFormat="1" applyFont="1" applyFill="1" applyBorder="1" applyAlignment="1" applyProtection="1">
      <alignment horizontal="center" vertical="center" shrinkToFit="1"/>
    </xf>
    <xf numFmtId="0" fontId="9" fillId="0" borderId="7" xfId="0" applyFont="1" applyFill="1" applyBorder="1" applyAlignment="1" applyProtection="1">
      <alignment horizontal="left" vertical="center" wrapText="1"/>
      <protection locked="0"/>
    </xf>
    <xf numFmtId="0" fontId="9" fillId="0" borderId="148" xfId="0" applyFont="1" applyFill="1" applyBorder="1" applyAlignment="1" applyProtection="1">
      <alignment horizontal="left" vertical="center" wrapText="1"/>
      <protection locked="0"/>
    </xf>
    <xf numFmtId="49" fontId="18" fillId="0" borderId="6" xfId="0" applyNumberFormat="1" applyFont="1" applyFill="1" applyBorder="1" applyAlignment="1" applyProtection="1">
      <alignment horizontal="center" vertical="center" shrinkToFit="1"/>
      <protection locked="0"/>
    </xf>
    <xf numFmtId="49" fontId="18" fillId="0" borderId="37" xfId="0" applyNumberFormat="1" applyFont="1" applyFill="1" applyBorder="1" applyAlignment="1" applyProtection="1">
      <alignment horizontal="center" vertical="center" shrinkToFit="1"/>
      <protection locked="0"/>
    </xf>
    <xf numFmtId="0" fontId="9" fillId="0" borderId="162"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center" vertical="center"/>
    </xf>
    <xf numFmtId="0" fontId="18" fillId="0" borderId="7" xfId="0" applyFont="1" applyFill="1" applyBorder="1" applyAlignment="1" applyProtection="1">
      <alignment horizontal="center"/>
      <protection locked="0"/>
    </xf>
    <xf numFmtId="0" fontId="18" fillId="0" borderId="5" xfId="0" applyFont="1" applyFill="1" applyBorder="1" applyAlignment="1" applyProtection="1">
      <alignment horizontal="center"/>
      <protection locked="0"/>
    </xf>
    <xf numFmtId="0" fontId="31" fillId="0" borderId="0" xfId="0" applyFont="1" applyFill="1" applyBorder="1" applyAlignment="1" applyProtection="1">
      <alignment horizontal="center" wrapText="1" shrinkToFit="1"/>
      <protection locked="0"/>
    </xf>
    <xf numFmtId="0" fontId="31" fillId="0" borderId="11" xfId="0" applyFont="1" applyFill="1" applyBorder="1" applyAlignment="1" applyProtection="1">
      <alignment horizontal="center" wrapText="1" shrinkToFit="1"/>
      <protection locked="0"/>
    </xf>
    <xf numFmtId="0" fontId="31" fillId="0" borderId="7" xfId="0" applyFont="1" applyFill="1" applyBorder="1" applyAlignment="1" applyProtection="1">
      <alignment horizontal="center" shrinkToFit="1"/>
      <protection locked="0"/>
    </xf>
    <xf numFmtId="0" fontId="31" fillId="0" borderId="5" xfId="0" applyFont="1" applyFill="1" applyBorder="1" applyAlignment="1" applyProtection="1">
      <alignment horizontal="center" shrinkToFit="1"/>
      <protection locked="0"/>
    </xf>
    <xf numFmtId="0" fontId="31" fillId="0" borderId="7" xfId="0" applyFont="1" applyBorder="1" applyAlignment="1" applyProtection="1">
      <alignment horizontal="right"/>
      <protection locked="0"/>
    </xf>
    <xf numFmtId="0" fontId="31" fillId="0" borderId="5" xfId="0" applyFont="1" applyBorder="1" applyAlignment="1" applyProtection="1">
      <alignment horizontal="right"/>
      <protection locked="0"/>
    </xf>
    <xf numFmtId="0" fontId="31" fillId="0" borderId="7" xfId="0" applyFont="1" applyFill="1" applyBorder="1" applyAlignment="1" applyProtection="1">
      <alignment horizontal="center" wrapText="1"/>
      <protection locked="0"/>
    </xf>
    <xf numFmtId="0" fontId="31" fillId="0" borderId="5" xfId="0" applyFont="1" applyFill="1" applyBorder="1" applyAlignment="1" applyProtection="1">
      <alignment horizontal="center" wrapText="1"/>
      <protection locked="0"/>
    </xf>
    <xf numFmtId="38" fontId="18" fillId="2" borderId="8" xfId="1" applyFont="1" applyFill="1" applyBorder="1" applyAlignment="1" applyProtection="1">
      <protection locked="0"/>
    </xf>
    <xf numFmtId="0" fontId="18" fillId="0" borderId="24" xfId="0" applyFont="1" applyFill="1" applyBorder="1" applyAlignment="1" applyProtection="1">
      <alignment horizontal="center" vertical="center"/>
      <protection locked="0"/>
    </xf>
    <xf numFmtId="0" fontId="18" fillId="0" borderId="4" xfId="0"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shrinkToFit="1"/>
      <protection locked="0"/>
    </xf>
    <xf numFmtId="38" fontId="19" fillId="2" borderId="7" xfId="1" applyFont="1" applyFill="1" applyBorder="1" applyAlignment="1" applyProtection="1">
      <alignment horizontal="right" vertical="center" shrinkToFit="1"/>
      <protection locked="0"/>
    </xf>
    <xf numFmtId="38" fontId="19" fillId="2" borderId="12" xfId="1" applyFont="1" applyFill="1" applyBorder="1" applyAlignment="1" applyProtection="1">
      <alignment horizontal="right" vertical="center" shrinkToFit="1"/>
      <protection locked="0"/>
    </xf>
    <xf numFmtId="38" fontId="19" fillId="2" borderId="30" xfId="1" applyFont="1" applyFill="1" applyBorder="1" applyAlignment="1" applyProtection="1">
      <alignment horizontal="right" vertical="center" shrinkToFit="1"/>
      <protection locked="0"/>
    </xf>
    <xf numFmtId="38" fontId="19" fillId="2" borderId="8" xfId="1" applyFont="1" applyFill="1" applyBorder="1" applyAlignment="1" applyProtection="1">
      <alignment horizontal="right" vertical="center" shrinkToFit="1"/>
      <protection locked="0"/>
    </xf>
    <xf numFmtId="38" fontId="19" fillId="2" borderId="148" xfId="1" applyFont="1" applyFill="1" applyBorder="1" applyAlignment="1" applyProtection="1">
      <alignment horizontal="right" vertical="center" shrinkToFit="1"/>
      <protection locked="0"/>
    </xf>
    <xf numFmtId="0" fontId="12" fillId="0" borderId="0" xfId="0" applyFont="1" applyAlignment="1">
      <alignment horizontal="left" vertical="center" wrapText="1"/>
    </xf>
    <xf numFmtId="0" fontId="55" fillId="0" borderId="160" xfId="0" applyFont="1" applyBorder="1" applyAlignment="1">
      <alignment horizontal="center" vertical="center" wrapText="1"/>
    </xf>
    <xf numFmtId="0" fontId="55" fillId="0" borderId="161" xfId="0" applyFont="1" applyBorder="1" applyAlignment="1">
      <alignment horizontal="center" vertical="center" wrapText="1"/>
    </xf>
    <xf numFmtId="0" fontId="55" fillId="0" borderId="157" xfId="0" applyFont="1" applyBorder="1" applyAlignment="1">
      <alignment horizontal="center" vertical="center" wrapText="1"/>
    </xf>
    <xf numFmtId="0" fontId="55" fillId="0" borderId="158" xfId="0" applyFont="1" applyBorder="1" applyAlignment="1">
      <alignment horizontal="center" vertical="center" wrapText="1"/>
    </xf>
    <xf numFmtId="0" fontId="55" fillId="0" borderId="159" xfId="0" applyFont="1" applyBorder="1" applyAlignment="1">
      <alignment horizontal="center" vertical="center" wrapText="1"/>
    </xf>
    <xf numFmtId="0" fontId="12" fillId="0" borderId="0" xfId="0" applyFont="1" applyAlignment="1">
      <alignment wrapText="1"/>
    </xf>
  </cellXfs>
  <cellStyles count="4">
    <cellStyle name="スタイル 1" xfId="2" xr:uid="{00000000-0005-0000-0000-000000000000}"/>
    <cellStyle name="スタイル 2" xfId="3" xr:uid="{00000000-0005-0000-0000-000001000000}"/>
    <cellStyle name="桁区切り" xfId="1" builtinId="6"/>
    <cellStyle name="標準" xfId="0" builtinId="0"/>
  </cellStyles>
  <dxfs count="4">
    <dxf>
      <font>
        <condense val="0"/>
        <extend val="0"/>
        <color indexed="9"/>
      </font>
    </dxf>
    <dxf>
      <font>
        <condense val="0"/>
        <extend val="0"/>
        <color indexed="9"/>
      </font>
    </dxf>
    <dxf>
      <fill>
        <patternFill>
          <bgColor theme="8" tint="0.59996337778862885"/>
        </patternFill>
      </fill>
    </dxf>
    <dxf>
      <fill>
        <patternFill>
          <bgColor theme="8" tint="0.59996337778862885"/>
        </patternFill>
      </fill>
    </dxf>
  </dxfs>
  <tableStyles count="0" defaultTableStyle="TableStyleMedium2"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8171</xdr:colOff>
      <xdr:row>10</xdr:row>
      <xdr:rowOff>49690</xdr:rowOff>
    </xdr:from>
    <xdr:to>
      <xdr:col>5</xdr:col>
      <xdr:colOff>8171</xdr:colOff>
      <xdr:row>16</xdr:row>
      <xdr:rowOff>33126</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94410" y="1325212"/>
          <a:ext cx="811696" cy="480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050">
              <a:solidFill>
                <a:srgbClr val="00B050"/>
              </a:solidFill>
              <a:latin typeface="ＭＳ 明朝" pitchFamily="17" charset="-128"/>
              <a:ea typeface="ＭＳ 明朝" pitchFamily="17" charset="-128"/>
            </a:rPr>
            <a:t>又は納税通知書送付先</a:t>
          </a:r>
        </a:p>
      </xdr:txBody>
    </xdr:sp>
    <xdr:clientData/>
  </xdr:twoCellAnchor>
  <xdr:twoCellAnchor>
    <xdr:from>
      <xdr:col>2</xdr:col>
      <xdr:colOff>0</xdr:colOff>
      <xdr:row>21</xdr:row>
      <xdr:rowOff>0</xdr:rowOff>
    </xdr:from>
    <xdr:to>
      <xdr:col>5</xdr:col>
      <xdr:colOff>0</xdr:colOff>
      <xdr:row>34</xdr:row>
      <xdr:rowOff>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86239" y="2186609"/>
          <a:ext cx="811696" cy="1076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050">
              <a:solidFill>
                <a:srgbClr val="00B050"/>
              </a:solidFill>
              <a:latin typeface="ＭＳ 明朝" pitchFamily="17" charset="-128"/>
              <a:ea typeface="ＭＳ 明朝" pitchFamily="17" charset="-128"/>
            </a:rPr>
            <a:t>法人にあってはその名称及び代表</a:t>
          </a:r>
        </a:p>
        <a:p>
          <a:r>
            <a:rPr kumimoji="1" lang="ja-JP" altLang="en-US" sz="1050">
              <a:solidFill>
                <a:srgbClr val="00B050"/>
              </a:solidFill>
              <a:latin typeface="ＭＳ 明朝" pitchFamily="17" charset="-128"/>
              <a:ea typeface="ＭＳ 明朝" pitchFamily="17" charset="-128"/>
            </a:rPr>
            <a:t>者の氏名</a:t>
          </a:r>
        </a:p>
      </xdr:txBody>
    </xdr:sp>
    <xdr:clientData/>
  </xdr:twoCellAnchor>
  <xdr:twoCellAnchor>
    <xdr:from>
      <xdr:col>2</xdr:col>
      <xdr:colOff>24848</xdr:colOff>
      <xdr:row>12</xdr:row>
      <xdr:rowOff>0</xdr:rowOff>
    </xdr:from>
    <xdr:to>
      <xdr:col>4</xdr:col>
      <xdr:colOff>149087</xdr:colOff>
      <xdr:row>15</xdr:row>
      <xdr:rowOff>0</xdr:rowOff>
    </xdr:to>
    <xdr:sp macro="" textlink="">
      <xdr:nvSpPr>
        <xdr:cNvPr id="2" name="大かっこ 1" descr="又は納税通知書送付先" title="又は納税通知書送付先">
          <a:extLst>
            <a:ext uri="{FF2B5EF4-FFF2-40B4-BE49-F238E27FC236}">
              <a16:creationId xmlns:a16="http://schemas.microsoft.com/office/drawing/2014/main" id="{00000000-0008-0000-0000-000002000000}"/>
            </a:ext>
          </a:extLst>
        </xdr:cNvPr>
        <xdr:cNvSpPr/>
      </xdr:nvSpPr>
      <xdr:spPr bwMode="auto">
        <a:xfrm>
          <a:off x="911087" y="1380574"/>
          <a:ext cx="770283" cy="350491"/>
        </a:xfrm>
        <a:prstGeom prst="bracketPair">
          <a:avLst/>
        </a:prstGeom>
        <a:noFill/>
        <a:ln w="9525" cap="flat" cmpd="sng" algn="ctr">
          <a:solidFill>
            <a:srgbClr val="00B05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wordArtVertRtl" wrap="square" lIns="18288" tIns="0" rIns="0" bIns="0" rtlCol="0" anchor="t" upright="1"/>
        <a:lstStyle/>
        <a:p>
          <a:pPr algn="l"/>
          <a:endParaRPr kumimoji="1" lang="ja-JP" altLang="en-US" sz="1100"/>
        </a:p>
      </xdr:txBody>
    </xdr:sp>
    <xdr:clientData/>
  </xdr:twoCellAnchor>
  <xdr:twoCellAnchor>
    <xdr:from>
      <xdr:col>2</xdr:col>
      <xdr:colOff>23232</xdr:colOff>
      <xdr:row>24</xdr:row>
      <xdr:rowOff>0</xdr:rowOff>
    </xdr:from>
    <xdr:to>
      <xdr:col>4</xdr:col>
      <xdr:colOff>144036</xdr:colOff>
      <xdr:row>31</xdr:row>
      <xdr:rowOff>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bwMode="auto">
        <a:xfrm>
          <a:off x="909471" y="2352261"/>
          <a:ext cx="766848" cy="704021"/>
        </a:xfrm>
        <a:prstGeom prst="bracketPair">
          <a:avLst>
            <a:gd name="adj" fmla="val 9193"/>
          </a:avLst>
        </a:prstGeom>
        <a:noFill/>
        <a:ln w="9525" cap="flat" cmpd="sng" algn="ctr">
          <a:solidFill>
            <a:srgbClr val="00B05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wordArtVertRtl" wrap="square" lIns="18288" tIns="0" rIns="0" bIns="0" rtlCol="0" anchor="t" upright="1"/>
        <a:lstStyle/>
        <a:p>
          <a:pPr algn="l"/>
          <a:endParaRPr kumimoji="1" lang="ja-JP" altLang="en-US" sz="1100"/>
        </a:p>
      </xdr:txBody>
    </xdr:sp>
    <xdr:clientData/>
  </xdr:twoCellAnchor>
  <xdr:twoCellAnchor>
    <xdr:from>
      <xdr:col>17</xdr:col>
      <xdr:colOff>8283</xdr:colOff>
      <xdr:row>22</xdr:row>
      <xdr:rowOff>74527</xdr:rowOff>
    </xdr:from>
    <xdr:to>
      <xdr:col>19</xdr:col>
      <xdr:colOff>8283</xdr:colOff>
      <xdr:row>29</xdr:row>
      <xdr:rowOff>74528</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988326" y="2343962"/>
          <a:ext cx="877957" cy="579783"/>
        </a:xfrm>
        <a:prstGeom prst="rect">
          <a:avLst/>
        </a:prstGeom>
        <a:noFill/>
        <a:ln w="9525" cmpd="sng">
          <a:noFill/>
        </a:ln>
        <a:effectLst>
          <a:glow rad="127000">
            <a:schemeClr val="accent1">
              <a:alpha val="33000"/>
            </a:schemeClr>
          </a:glow>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3600">
              <a:solidFill>
                <a:srgbClr val="00B050"/>
              </a:solidFill>
              <a:latin typeface="ＭＳ 明朝" pitchFamily="17" charset="-128"/>
              <a:ea typeface="ＭＳ 明朝" pitchFamily="17" charset="-128"/>
            </a:rPr>
            <a:t>㊞</a:t>
          </a:r>
        </a:p>
      </xdr:txBody>
    </xdr:sp>
    <xdr:clientData/>
  </xdr:twoCellAnchor>
  <xdr:twoCellAnchor editAs="absolute">
    <xdr:from>
      <xdr:col>18</xdr:col>
      <xdr:colOff>313046</xdr:colOff>
      <xdr:row>50</xdr:row>
      <xdr:rowOff>137418</xdr:rowOff>
    </xdr:from>
    <xdr:to>
      <xdr:col>20</xdr:col>
      <xdr:colOff>205987</xdr:colOff>
      <xdr:row>52</xdr:row>
      <xdr:rowOff>3096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504296" y="6574731"/>
          <a:ext cx="535879" cy="206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50">
              <a:solidFill>
                <a:srgbClr val="00B050"/>
              </a:solidFill>
              <a:latin typeface="ＭＳ 明朝" pitchFamily="17" charset="-128"/>
              <a:ea typeface="ＭＳ 明朝" pitchFamily="17" charset="-128"/>
            </a:rPr>
            <a:t>（ヘ）</a:t>
          </a:r>
        </a:p>
      </xdr:txBody>
    </xdr:sp>
    <xdr:clientData/>
  </xdr:twoCellAnchor>
  <xdr:twoCellAnchor editAs="absolute">
    <xdr:from>
      <xdr:col>13</xdr:col>
      <xdr:colOff>432305</xdr:colOff>
      <xdr:row>51</xdr:row>
      <xdr:rowOff>2481</xdr:rowOff>
    </xdr:from>
    <xdr:to>
      <xdr:col>14</xdr:col>
      <xdr:colOff>432305</xdr:colOff>
      <xdr:row>52</xdr:row>
      <xdr:rowOff>2482</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718555" y="6606482"/>
          <a:ext cx="436563" cy="174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kumimoji="1" lang="ja-JP" altLang="en-US" sz="1050">
              <a:solidFill>
                <a:srgbClr val="00B050"/>
              </a:solidFill>
              <a:latin typeface="ＭＳ 明朝" pitchFamily="17" charset="-128"/>
              <a:ea typeface="ＭＳ 明朝" pitchFamily="17" charset="-128"/>
            </a:rPr>
            <a:t>（ホ）</a:t>
          </a:r>
        </a:p>
      </xdr:txBody>
    </xdr:sp>
    <xdr:clientData/>
  </xdr:twoCellAnchor>
  <xdr:twoCellAnchor editAs="absolute">
    <xdr:from>
      <xdr:col>27</xdr:col>
      <xdr:colOff>165551</xdr:colOff>
      <xdr:row>50</xdr:row>
      <xdr:rowOff>164909</xdr:rowOff>
    </xdr:from>
    <xdr:to>
      <xdr:col>29</xdr:col>
      <xdr:colOff>188783</xdr:colOff>
      <xdr:row>51</xdr:row>
      <xdr:rowOff>164909</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8444364" y="6602222"/>
          <a:ext cx="435982" cy="174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kumimoji="1" lang="ja-JP" altLang="en-US" sz="1050">
              <a:solidFill>
                <a:srgbClr val="00B050"/>
              </a:solidFill>
              <a:latin typeface="ＭＳ 明朝" pitchFamily="17" charset="-128"/>
              <a:ea typeface="ＭＳ 明朝" pitchFamily="17" charset="-128"/>
            </a:rPr>
            <a:t>（ト）</a:t>
          </a:r>
        </a:p>
      </xdr:txBody>
    </xdr:sp>
    <xdr:clientData/>
  </xdr:twoCellAnchor>
  <xdr:twoCellAnchor>
    <xdr:from>
      <xdr:col>15</xdr:col>
      <xdr:colOff>56030</xdr:colOff>
      <xdr:row>50</xdr:row>
      <xdr:rowOff>0</xdr:rowOff>
    </xdr:from>
    <xdr:to>
      <xdr:col>16</xdr:col>
      <xdr:colOff>56030</xdr:colOff>
      <xdr:row>51</xdr:row>
      <xdr:rowOff>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5233148" y="6039971"/>
          <a:ext cx="156882" cy="168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kumimoji="1" lang="en-US" altLang="ja-JP" sz="1000">
              <a:solidFill>
                <a:srgbClr val="00B050"/>
              </a:solidFill>
            </a:rPr>
            <a:t>※</a:t>
          </a:r>
          <a:endParaRPr kumimoji="1" lang="ja-JP" altLang="en-US" sz="1000">
            <a:solidFill>
              <a:srgbClr val="00B050"/>
            </a:solidFill>
          </a:endParaRPr>
        </a:p>
      </xdr:txBody>
    </xdr:sp>
    <xdr:clientData/>
  </xdr:twoCellAnchor>
  <xdr:twoCellAnchor>
    <xdr:from>
      <xdr:col>21</xdr:col>
      <xdr:colOff>56030</xdr:colOff>
      <xdr:row>50</xdr:row>
      <xdr:rowOff>0</xdr:rowOff>
    </xdr:from>
    <xdr:to>
      <xdr:col>23</xdr:col>
      <xdr:colOff>56030</xdr:colOff>
      <xdr:row>51</xdr:row>
      <xdr:rowOff>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7115736" y="6039971"/>
          <a:ext cx="156882" cy="168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kumimoji="1" lang="en-US" altLang="ja-JP" sz="1000">
              <a:solidFill>
                <a:srgbClr val="00B050"/>
              </a:solidFill>
            </a:rPr>
            <a:t>※</a:t>
          </a:r>
          <a:endParaRPr kumimoji="1" lang="ja-JP" altLang="en-US" sz="1000">
            <a:solidFill>
              <a:srgbClr val="00B050"/>
            </a:solidFill>
          </a:endParaRPr>
        </a:p>
      </xdr:txBody>
    </xdr:sp>
    <xdr:clientData/>
  </xdr:twoCellAnchor>
  <xdr:twoCellAnchor>
    <xdr:from>
      <xdr:col>2</xdr:col>
      <xdr:colOff>8171</xdr:colOff>
      <xdr:row>75</xdr:row>
      <xdr:rowOff>49690</xdr:rowOff>
    </xdr:from>
    <xdr:to>
      <xdr:col>5</xdr:col>
      <xdr:colOff>8171</xdr:colOff>
      <xdr:row>81</xdr:row>
      <xdr:rowOff>33126</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897171" y="1309107"/>
          <a:ext cx="804333" cy="491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050">
              <a:solidFill>
                <a:srgbClr val="00B050"/>
              </a:solidFill>
              <a:latin typeface="ＭＳ 明朝" pitchFamily="17" charset="-128"/>
              <a:ea typeface="ＭＳ 明朝" pitchFamily="17" charset="-128"/>
            </a:rPr>
            <a:t>又は納税通知書送付先</a:t>
          </a:r>
        </a:p>
      </xdr:txBody>
    </xdr:sp>
    <xdr:clientData/>
  </xdr:twoCellAnchor>
  <xdr:twoCellAnchor>
    <xdr:from>
      <xdr:col>2</xdr:col>
      <xdr:colOff>0</xdr:colOff>
      <xdr:row>86</xdr:row>
      <xdr:rowOff>0</xdr:rowOff>
    </xdr:from>
    <xdr:to>
      <xdr:col>5</xdr:col>
      <xdr:colOff>0</xdr:colOff>
      <xdr:row>99</xdr:row>
      <xdr:rowOff>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89000" y="2190750"/>
          <a:ext cx="804333" cy="1100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050">
              <a:solidFill>
                <a:srgbClr val="00B050"/>
              </a:solidFill>
              <a:latin typeface="ＭＳ 明朝" pitchFamily="17" charset="-128"/>
              <a:ea typeface="ＭＳ 明朝" pitchFamily="17" charset="-128"/>
            </a:rPr>
            <a:t>法人にあってはその名称及び代表</a:t>
          </a:r>
        </a:p>
        <a:p>
          <a:r>
            <a:rPr kumimoji="1" lang="ja-JP" altLang="en-US" sz="1050">
              <a:solidFill>
                <a:srgbClr val="00B050"/>
              </a:solidFill>
              <a:latin typeface="ＭＳ 明朝" pitchFamily="17" charset="-128"/>
              <a:ea typeface="ＭＳ 明朝" pitchFamily="17" charset="-128"/>
            </a:rPr>
            <a:t>者の氏名</a:t>
          </a:r>
        </a:p>
      </xdr:txBody>
    </xdr:sp>
    <xdr:clientData/>
  </xdr:twoCellAnchor>
  <xdr:twoCellAnchor>
    <xdr:from>
      <xdr:col>2</xdr:col>
      <xdr:colOff>24848</xdr:colOff>
      <xdr:row>77</xdr:row>
      <xdr:rowOff>0</xdr:rowOff>
    </xdr:from>
    <xdr:to>
      <xdr:col>4</xdr:col>
      <xdr:colOff>149087</xdr:colOff>
      <xdr:row>80</xdr:row>
      <xdr:rowOff>0</xdr:rowOff>
    </xdr:to>
    <xdr:sp macro="" textlink="">
      <xdr:nvSpPr>
        <xdr:cNvPr id="14" name="大かっこ 13" descr="又は納税通知書送付先" title="又は納税通知書送付先">
          <a:extLst>
            <a:ext uri="{FF2B5EF4-FFF2-40B4-BE49-F238E27FC236}">
              <a16:creationId xmlns:a16="http://schemas.microsoft.com/office/drawing/2014/main" id="{00000000-0008-0000-0000-00000E000000}"/>
            </a:ext>
          </a:extLst>
        </xdr:cNvPr>
        <xdr:cNvSpPr/>
      </xdr:nvSpPr>
      <xdr:spPr bwMode="auto">
        <a:xfrm>
          <a:off x="913848" y="1428750"/>
          <a:ext cx="769822" cy="338667"/>
        </a:xfrm>
        <a:prstGeom prst="bracketPair">
          <a:avLst/>
        </a:prstGeom>
        <a:noFill/>
        <a:ln w="9525" cap="flat" cmpd="sng" algn="ctr">
          <a:solidFill>
            <a:srgbClr val="00B05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wordArtVertRtl" wrap="square" lIns="18288" tIns="0" rIns="0" bIns="0" rtlCol="0" anchor="t" upright="1"/>
        <a:lstStyle/>
        <a:p>
          <a:pPr algn="l"/>
          <a:endParaRPr kumimoji="1" lang="ja-JP" altLang="en-US" sz="1100"/>
        </a:p>
      </xdr:txBody>
    </xdr:sp>
    <xdr:clientData/>
  </xdr:twoCellAnchor>
  <xdr:twoCellAnchor>
    <xdr:from>
      <xdr:col>2</xdr:col>
      <xdr:colOff>23232</xdr:colOff>
      <xdr:row>89</xdr:row>
      <xdr:rowOff>0</xdr:rowOff>
    </xdr:from>
    <xdr:to>
      <xdr:col>4</xdr:col>
      <xdr:colOff>144036</xdr:colOff>
      <xdr:row>96</xdr:row>
      <xdr:rowOff>0</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bwMode="auto">
        <a:xfrm>
          <a:off x="912232" y="2444750"/>
          <a:ext cx="766387" cy="677333"/>
        </a:xfrm>
        <a:prstGeom prst="bracketPair">
          <a:avLst>
            <a:gd name="adj" fmla="val 9193"/>
          </a:avLst>
        </a:prstGeom>
        <a:noFill/>
        <a:ln w="9525" cap="flat" cmpd="sng" algn="ctr">
          <a:solidFill>
            <a:srgbClr val="00B05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wordArtVertRtl" wrap="square" lIns="18288" tIns="0" rIns="0" bIns="0" rtlCol="0" anchor="t" upright="1"/>
        <a:lstStyle/>
        <a:p>
          <a:pPr algn="l"/>
          <a:endParaRPr kumimoji="1" lang="ja-JP" altLang="en-US" sz="1100"/>
        </a:p>
      </xdr:txBody>
    </xdr:sp>
    <xdr:clientData/>
  </xdr:twoCellAnchor>
  <xdr:twoCellAnchor>
    <xdr:from>
      <xdr:col>17</xdr:col>
      <xdr:colOff>8283</xdr:colOff>
      <xdr:row>87</xdr:row>
      <xdr:rowOff>74527</xdr:rowOff>
    </xdr:from>
    <xdr:to>
      <xdr:col>19</xdr:col>
      <xdr:colOff>8283</xdr:colOff>
      <xdr:row>94</xdr:row>
      <xdr:rowOff>74528</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924366" y="2349944"/>
          <a:ext cx="867834" cy="592667"/>
        </a:xfrm>
        <a:prstGeom prst="rect">
          <a:avLst/>
        </a:prstGeom>
        <a:noFill/>
        <a:ln w="9525" cmpd="sng">
          <a:noFill/>
        </a:ln>
        <a:effectLst>
          <a:glow rad="127000">
            <a:schemeClr val="accent1">
              <a:alpha val="33000"/>
            </a:schemeClr>
          </a:glow>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3600">
              <a:solidFill>
                <a:srgbClr val="00B050"/>
              </a:solidFill>
              <a:latin typeface="ＭＳ ゴシック" pitchFamily="49" charset="-128"/>
              <a:ea typeface="ＭＳ ゴシック" pitchFamily="49" charset="-128"/>
            </a:rPr>
            <a:t>㊞</a:t>
          </a:r>
        </a:p>
      </xdr:txBody>
    </xdr:sp>
    <xdr:clientData/>
  </xdr:twoCellAnchor>
  <xdr:twoCellAnchor>
    <xdr:from>
      <xdr:col>15</xdr:col>
      <xdr:colOff>56030</xdr:colOff>
      <xdr:row>115</xdr:row>
      <xdr:rowOff>0</xdr:rowOff>
    </xdr:from>
    <xdr:to>
      <xdr:col>16</xdr:col>
      <xdr:colOff>56030</xdr:colOff>
      <xdr:row>116</xdr:row>
      <xdr:rowOff>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233148" y="14612471"/>
          <a:ext cx="156882" cy="168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kumimoji="1" lang="en-US" altLang="ja-JP" sz="1000">
              <a:solidFill>
                <a:srgbClr val="00B050"/>
              </a:solidFill>
            </a:rPr>
            <a:t>※</a:t>
          </a:r>
          <a:endParaRPr kumimoji="1" lang="ja-JP" altLang="en-US" sz="1000">
            <a:solidFill>
              <a:srgbClr val="00B050"/>
            </a:solidFill>
          </a:endParaRPr>
        </a:p>
      </xdr:txBody>
    </xdr:sp>
    <xdr:clientData/>
  </xdr:twoCellAnchor>
  <xdr:twoCellAnchor>
    <xdr:from>
      <xdr:col>21</xdr:col>
      <xdr:colOff>56030</xdr:colOff>
      <xdr:row>115</xdr:row>
      <xdr:rowOff>0</xdr:rowOff>
    </xdr:from>
    <xdr:to>
      <xdr:col>23</xdr:col>
      <xdr:colOff>56030</xdr:colOff>
      <xdr:row>116</xdr:row>
      <xdr:rowOff>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7115736" y="14612471"/>
          <a:ext cx="156882" cy="168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kumimoji="1" lang="en-US" altLang="ja-JP" sz="1000">
              <a:solidFill>
                <a:srgbClr val="00B050"/>
              </a:solidFill>
            </a:rPr>
            <a:t>※</a:t>
          </a:r>
          <a:endParaRPr kumimoji="1" lang="ja-JP" altLang="en-US" sz="1000">
            <a:solidFill>
              <a:srgbClr val="00B050"/>
            </a:solidFill>
          </a:endParaRPr>
        </a:p>
      </xdr:txBody>
    </xdr:sp>
    <xdr:clientData/>
  </xdr:twoCellAnchor>
  <xdr:twoCellAnchor editAs="oneCell">
    <xdr:from>
      <xdr:col>0</xdr:col>
      <xdr:colOff>123257</xdr:colOff>
      <xdr:row>1</xdr:row>
      <xdr:rowOff>22412</xdr:rowOff>
    </xdr:from>
    <xdr:to>
      <xdr:col>2</xdr:col>
      <xdr:colOff>169537</xdr:colOff>
      <xdr:row>4</xdr:row>
      <xdr:rowOff>91924</xdr:rowOff>
    </xdr:to>
    <xdr:sp macro="" textlink="">
      <xdr:nvSpPr>
        <xdr:cNvPr id="20" name="円/楕円 19" title="受付印">
          <a:extLst>
            <a:ext uri="{FF2B5EF4-FFF2-40B4-BE49-F238E27FC236}">
              <a16:creationId xmlns:a16="http://schemas.microsoft.com/office/drawing/2014/main" id="{00000000-0008-0000-0000-000014000000}"/>
            </a:ext>
          </a:extLst>
        </xdr:cNvPr>
        <xdr:cNvSpPr/>
      </xdr:nvSpPr>
      <xdr:spPr bwMode="auto">
        <a:xfrm>
          <a:off x="123257" y="196650"/>
          <a:ext cx="720000" cy="720000"/>
        </a:xfrm>
        <a:prstGeom prst="ellipse">
          <a:avLst/>
        </a:prstGeom>
        <a:solidFill>
          <a:schemeClr val="bg1"/>
        </a:solidFill>
        <a:ln w="12700" cap="flat" cmpd="sng" algn="ctr">
          <a:solidFill>
            <a:srgbClr val="92D050"/>
          </a:solidFill>
          <a:prstDash val="solid"/>
          <a:round/>
          <a:headEnd type="none" w="med" len="med"/>
          <a:tailEnd type="none" w="med" len="med"/>
        </a:ln>
        <a:effectLst/>
      </xdr:spPr>
      <xdr:txBody>
        <a:bodyPr vertOverflow="clip" horzOverflow="clip" vert="horz" wrap="square" lIns="18288" tIns="0" rIns="0" bIns="0" rtlCol="0" anchor="ctr" anchorCtr="0" upright="1"/>
        <a:lstStyle/>
        <a:p>
          <a:pPr algn="ctr"/>
          <a:r>
            <a:rPr kumimoji="1" lang="ja-JP" altLang="en-US" sz="1200">
              <a:solidFill>
                <a:srgbClr val="92D050"/>
              </a:solidFill>
            </a:rPr>
            <a:t>受付印</a:t>
          </a:r>
        </a:p>
      </xdr:txBody>
    </xdr:sp>
    <xdr:clientData/>
  </xdr:twoCellAnchor>
  <xdr:twoCellAnchor editAs="oneCell">
    <xdr:from>
      <xdr:col>0</xdr:col>
      <xdr:colOff>123266</xdr:colOff>
      <xdr:row>66</xdr:row>
      <xdr:rowOff>22412</xdr:rowOff>
    </xdr:from>
    <xdr:to>
      <xdr:col>2</xdr:col>
      <xdr:colOff>159707</xdr:colOff>
      <xdr:row>70</xdr:row>
      <xdr:rowOff>70059</xdr:rowOff>
    </xdr:to>
    <xdr:sp macro="" textlink="">
      <xdr:nvSpPr>
        <xdr:cNvPr id="21" name="円/楕円 20" title="受付印">
          <a:extLst>
            <a:ext uri="{FF2B5EF4-FFF2-40B4-BE49-F238E27FC236}">
              <a16:creationId xmlns:a16="http://schemas.microsoft.com/office/drawing/2014/main" id="{00000000-0008-0000-0000-000015000000}"/>
            </a:ext>
          </a:extLst>
        </xdr:cNvPr>
        <xdr:cNvSpPr/>
      </xdr:nvSpPr>
      <xdr:spPr bwMode="auto">
        <a:xfrm>
          <a:off x="123266" y="8763000"/>
          <a:ext cx="720000" cy="720000"/>
        </a:xfrm>
        <a:prstGeom prst="ellipse">
          <a:avLst/>
        </a:prstGeom>
        <a:solidFill>
          <a:schemeClr val="bg1"/>
        </a:solidFill>
        <a:ln w="12700" cap="flat" cmpd="sng" algn="ctr">
          <a:solidFill>
            <a:srgbClr val="92D050"/>
          </a:solidFill>
          <a:prstDash val="solid"/>
          <a:round/>
          <a:headEnd type="none" w="med" len="med"/>
          <a:tailEnd type="none" w="med" len="med"/>
        </a:ln>
        <a:effectLst/>
      </xdr:spPr>
      <xdr:txBody>
        <a:bodyPr vertOverflow="clip" horzOverflow="clip" vert="horz" wrap="square" lIns="18288" tIns="0" rIns="0" bIns="0" rtlCol="0" anchor="ctr" anchorCtr="0" upright="1"/>
        <a:lstStyle/>
        <a:p>
          <a:pPr algn="ctr"/>
          <a:r>
            <a:rPr kumimoji="1" lang="ja-JP" altLang="en-US" sz="1200">
              <a:solidFill>
                <a:srgbClr val="92D050"/>
              </a:solidFill>
            </a:rPr>
            <a:t>受付印</a:t>
          </a:r>
        </a:p>
      </xdr:txBody>
    </xdr:sp>
    <xdr:clientData/>
  </xdr:twoCellAnchor>
  <xdr:twoCellAnchor editAs="absolute">
    <xdr:from>
      <xdr:col>14</xdr:col>
      <xdr:colOff>11207</xdr:colOff>
      <xdr:row>115</xdr:row>
      <xdr:rowOff>0</xdr:rowOff>
    </xdr:from>
    <xdr:to>
      <xdr:col>15</xdr:col>
      <xdr:colOff>11206</xdr:colOff>
      <xdr:row>116</xdr:row>
      <xdr:rowOff>0</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4751295" y="14780559"/>
          <a:ext cx="437029" cy="168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kumimoji="1" lang="ja-JP" altLang="en-US" sz="1050">
              <a:solidFill>
                <a:srgbClr val="00B050"/>
              </a:solidFill>
              <a:latin typeface="ＭＳ 明朝" pitchFamily="17" charset="-128"/>
              <a:ea typeface="ＭＳ 明朝" pitchFamily="17" charset="-128"/>
            </a:rPr>
            <a:t>（ホ）</a:t>
          </a:r>
        </a:p>
      </xdr:txBody>
    </xdr:sp>
    <xdr:clientData/>
  </xdr:twoCellAnchor>
  <xdr:twoCellAnchor editAs="absolute">
    <xdr:from>
      <xdr:col>18</xdr:col>
      <xdr:colOff>425824</xdr:colOff>
      <xdr:row>114</xdr:row>
      <xdr:rowOff>156882</xdr:rowOff>
    </xdr:from>
    <xdr:to>
      <xdr:col>20</xdr:col>
      <xdr:colOff>184879</xdr:colOff>
      <xdr:row>115</xdr:row>
      <xdr:rowOff>156882</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6633883" y="14769353"/>
          <a:ext cx="409815" cy="168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kumimoji="1" lang="ja-JP" altLang="en-US" sz="1050">
              <a:solidFill>
                <a:srgbClr val="00B050"/>
              </a:solidFill>
              <a:latin typeface="ＭＳ 明朝" pitchFamily="17" charset="-128"/>
              <a:ea typeface="ＭＳ 明朝" pitchFamily="17" charset="-128"/>
            </a:rPr>
            <a:t>（ヘ）</a:t>
          </a:r>
        </a:p>
      </xdr:txBody>
    </xdr:sp>
    <xdr:clientData/>
  </xdr:twoCellAnchor>
  <xdr:twoCellAnchor editAs="absolute">
    <xdr:from>
      <xdr:col>27</xdr:col>
      <xdr:colOff>193917</xdr:colOff>
      <xdr:row>115</xdr:row>
      <xdr:rowOff>0</xdr:rowOff>
    </xdr:from>
    <xdr:to>
      <xdr:col>30</xdr:col>
      <xdr:colOff>8064</xdr:colOff>
      <xdr:row>116</xdr:row>
      <xdr:rowOff>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8505265" y="14780559"/>
          <a:ext cx="437030" cy="168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kumimoji="1" lang="ja-JP" altLang="en-US" sz="1050">
              <a:solidFill>
                <a:srgbClr val="00B050"/>
              </a:solidFill>
              <a:latin typeface="ＭＳ 明朝" pitchFamily="17" charset="-128"/>
              <a:ea typeface="ＭＳ 明朝" pitchFamily="17" charset="-128"/>
            </a:rPr>
            <a:t>（ト）</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100853</xdr:colOff>
      <xdr:row>0</xdr:row>
      <xdr:rowOff>44821</xdr:rowOff>
    </xdr:from>
    <xdr:to>
      <xdr:col>48</xdr:col>
      <xdr:colOff>344603</xdr:colOff>
      <xdr:row>1</xdr:row>
      <xdr:rowOff>3426</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563471" y="44821"/>
          <a:ext cx="6194073" cy="2499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76200</xdr:colOff>
      <xdr:row>0</xdr:row>
      <xdr:rowOff>88900</xdr:rowOff>
    </xdr:from>
    <xdr:to>
      <xdr:col>44</xdr:col>
      <xdr:colOff>114300</xdr:colOff>
      <xdr:row>0</xdr:row>
      <xdr:rowOff>558800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3733800" y="88900"/>
          <a:ext cx="6197600" cy="46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2000" b="1">
              <a:solidFill>
                <a:srgbClr val="C00000"/>
              </a:solidFill>
              <a:latin typeface="ＭＳ ゴシック" pitchFamily="49" charset="-128"/>
              <a:ea typeface="ＭＳ ゴシック" pitchFamily="49" charset="-128"/>
            </a:rPr>
            <a:t>印刷時にはページを設定してください。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0</xdr:row>
      <xdr:rowOff>0</xdr:rowOff>
    </xdr:from>
    <xdr:to>
      <xdr:col>11</xdr:col>
      <xdr:colOff>276225</xdr:colOff>
      <xdr:row>57</xdr:row>
      <xdr:rowOff>114300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61925" y="0"/>
          <a:ext cx="6953250" cy="9886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400">
              <a:solidFill>
                <a:sysClr val="windowText" lastClr="000000"/>
              </a:solidFill>
              <a:latin typeface="ＭＳ ゴシック" pitchFamily="49" charset="-128"/>
              <a:ea typeface="ＭＳ ゴシック" pitchFamily="49" charset="-128"/>
            </a:rPr>
            <a:t>使用方法</a:t>
          </a:r>
          <a:endParaRPr kumimoji="1" lang="en-US" altLang="ja-JP" sz="1400">
            <a:solidFill>
              <a:sysClr val="windowText" lastClr="000000"/>
            </a:solidFill>
            <a:latin typeface="ＭＳ ゴシック" pitchFamily="49" charset="-128"/>
            <a:ea typeface="ＭＳ ゴシック" pitchFamily="49" charset="-128"/>
          </a:endParaRPr>
        </a:p>
        <a:p>
          <a:pPr algn="l"/>
          <a:r>
            <a:rPr kumimoji="1" lang="ja-JP" altLang="en-US" sz="1400">
              <a:solidFill>
                <a:sysClr val="windowText" lastClr="000000"/>
              </a:solidFill>
              <a:latin typeface="ＭＳ ゴシック" pitchFamily="49" charset="-128"/>
              <a:ea typeface="ＭＳ ゴシック" pitchFamily="49" charset="-128"/>
            </a:rPr>
            <a:t>１　申告書表紙</a:t>
          </a:r>
          <a:endParaRPr kumimoji="1" lang="en-US" altLang="ja-JP" sz="1400">
            <a:solidFill>
              <a:sysClr val="windowText" lastClr="000000"/>
            </a:solidFill>
            <a:latin typeface="ＭＳ ゴシック" pitchFamily="49" charset="-128"/>
            <a:ea typeface="ＭＳ ゴシック" pitchFamily="49" charset="-128"/>
          </a:endParaRPr>
        </a:p>
        <a:p>
          <a:pPr algn="l"/>
          <a:r>
            <a:rPr kumimoji="1" lang="ja-JP" altLang="en-US" sz="1400">
              <a:solidFill>
                <a:sysClr val="windowText" lastClr="000000"/>
              </a:solidFill>
              <a:latin typeface="ＭＳ ゴシック" pitchFamily="49" charset="-128"/>
              <a:ea typeface="ＭＳ ゴシック" pitchFamily="49" charset="-128"/>
            </a:rPr>
            <a:t>①「１　住所」から「５この申告に応答する者の係及び氏名」の欄は、必須項目ですので、必ず記入してください。</a:t>
          </a:r>
          <a:endParaRPr kumimoji="1" lang="en-US" altLang="ja-JP" sz="1400">
            <a:solidFill>
              <a:sysClr val="windowText" lastClr="000000"/>
            </a:solidFill>
            <a:latin typeface="ＭＳ ゴシック" pitchFamily="49" charset="-128"/>
            <a:ea typeface="ＭＳ ゴシック" pitchFamily="49" charset="-128"/>
          </a:endParaRPr>
        </a:p>
        <a:p>
          <a:pPr algn="l"/>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枠内が塗りつぶされていますが、入力することにより塗りつぶしが解除されます。</a:t>
          </a:r>
          <a:endParaRPr kumimoji="1" lang="en-US" altLang="ja-JP" sz="1400">
            <a:solidFill>
              <a:sysClr val="windowText" lastClr="000000"/>
            </a:solidFill>
            <a:latin typeface="ＭＳ ゴシック" pitchFamily="49" charset="-128"/>
            <a:ea typeface="ＭＳ ゴシック" pitchFamily="49" charset="-128"/>
          </a:endParaRPr>
        </a:p>
        <a:p>
          <a:pPr algn="l"/>
          <a:endParaRPr kumimoji="1" lang="en-US" altLang="ja-JP" sz="1400">
            <a:solidFill>
              <a:sysClr val="windowText" lastClr="000000"/>
            </a:solidFill>
            <a:latin typeface="ＭＳ ゴシック" pitchFamily="49" charset="-128"/>
            <a:ea typeface="ＭＳ ゴシック" pitchFamily="49" charset="-128"/>
          </a:endParaRPr>
        </a:p>
        <a:p>
          <a:pPr algn="l"/>
          <a:r>
            <a:rPr kumimoji="1" lang="ja-JP" altLang="en-US" sz="1400">
              <a:solidFill>
                <a:sysClr val="windowText" lastClr="000000"/>
              </a:solidFill>
              <a:latin typeface="ＭＳ ゴシック" pitchFamily="49" charset="-128"/>
              <a:ea typeface="ＭＳ ゴシック" pitchFamily="49" charset="-128"/>
            </a:rPr>
            <a:t>②「７　短縮耐用年数の承認」から「</a:t>
          </a:r>
          <a:r>
            <a:rPr kumimoji="1" lang="en-US" altLang="ja-JP" sz="1400">
              <a:solidFill>
                <a:sysClr val="windowText" lastClr="000000"/>
              </a:solidFill>
              <a:latin typeface="ＭＳ ゴシック" pitchFamily="49" charset="-128"/>
              <a:ea typeface="ＭＳ ゴシック" pitchFamily="49" charset="-128"/>
            </a:rPr>
            <a:t>13</a:t>
          </a:r>
          <a:r>
            <a:rPr kumimoji="1" lang="ja-JP" altLang="en-US" sz="1400">
              <a:solidFill>
                <a:sysClr val="windowText" lastClr="000000"/>
              </a:solidFill>
              <a:latin typeface="ＭＳ ゴシック" pitchFamily="49" charset="-128"/>
              <a:ea typeface="ＭＳ ゴシック" pitchFamily="49" charset="-128"/>
            </a:rPr>
            <a:t>　青色申告」及び「</a:t>
          </a:r>
          <a:r>
            <a:rPr kumimoji="1" lang="en-US" altLang="ja-JP" sz="1400">
              <a:solidFill>
                <a:sysClr val="windowText" lastClr="000000"/>
              </a:solidFill>
              <a:latin typeface="ＭＳ ゴシック" pitchFamily="49" charset="-128"/>
              <a:ea typeface="ＭＳ ゴシック" pitchFamily="49" charset="-128"/>
            </a:rPr>
            <a:t>15</a:t>
          </a:r>
          <a:r>
            <a:rPr kumimoji="1" lang="ja-JP" altLang="en-US" sz="1400">
              <a:solidFill>
                <a:sysClr val="windowText" lastClr="000000"/>
              </a:solidFill>
              <a:latin typeface="ＭＳ ゴシック" pitchFamily="49" charset="-128"/>
              <a:ea typeface="ＭＳ ゴシック" pitchFamily="49" charset="-128"/>
            </a:rPr>
            <a:t>　借用資産」、「</a:t>
          </a:r>
          <a:r>
            <a:rPr kumimoji="1" lang="en-US" altLang="ja-JP" sz="1400">
              <a:solidFill>
                <a:sysClr val="windowText" lastClr="000000"/>
              </a:solidFill>
              <a:latin typeface="ＭＳ ゴシック" pitchFamily="49" charset="-128"/>
              <a:ea typeface="ＭＳ ゴシック" pitchFamily="49" charset="-128"/>
            </a:rPr>
            <a:t>16</a:t>
          </a:r>
          <a:r>
            <a:rPr kumimoji="1" lang="ja-JP" altLang="en-US" sz="1400">
              <a:solidFill>
                <a:sysClr val="windowText" lastClr="000000"/>
              </a:solidFill>
              <a:latin typeface="ＭＳ ゴシック" pitchFamily="49" charset="-128"/>
              <a:ea typeface="ＭＳ ゴシック" pitchFamily="49" charset="-128"/>
            </a:rPr>
            <a:t>　事業所用家屋の所有区分」までは、選択式に設定していますので、該当するものを選んでください。</a:t>
          </a:r>
          <a:endParaRPr kumimoji="1" lang="en-US" altLang="ja-JP" sz="1400">
            <a:solidFill>
              <a:sysClr val="windowText" lastClr="000000"/>
            </a:solidFill>
            <a:latin typeface="ＭＳ ゴシック" pitchFamily="49" charset="-128"/>
            <a:ea typeface="ＭＳ ゴシック" pitchFamily="49" charset="-128"/>
          </a:endParaRPr>
        </a:p>
        <a:p>
          <a:pPr algn="l"/>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セルを選択すると右側に選択用のボタンが出ますので、該当するものを選ぶか数字を入力してください。</a:t>
          </a:r>
          <a:endParaRPr kumimoji="1" lang="en-US" altLang="ja-JP" sz="1400">
            <a:solidFill>
              <a:sysClr val="windowText" lastClr="000000"/>
            </a:solidFill>
            <a:latin typeface="ＭＳ ゴシック" pitchFamily="49" charset="-128"/>
            <a:ea typeface="ＭＳ ゴシック" pitchFamily="49" charset="-128"/>
          </a:endParaRPr>
        </a:p>
        <a:p>
          <a:pPr algn="l"/>
          <a:endParaRPr kumimoji="1" lang="en-US" altLang="ja-JP" sz="1400">
            <a:solidFill>
              <a:sysClr val="windowText" lastClr="000000"/>
            </a:solidFill>
            <a:latin typeface="ＭＳ ゴシック" pitchFamily="49" charset="-128"/>
            <a:ea typeface="ＭＳ ゴシック" pitchFamily="49" charset="-128"/>
          </a:endParaRPr>
        </a:p>
        <a:p>
          <a:pPr algn="l"/>
          <a:r>
            <a:rPr kumimoji="1" lang="ja-JP" altLang="en-US" sz="1400">
              <a:solidFill>
                <a:sysClr val="windowText" lastClr="000000"/>
              </a:solidFill>
              <a:latin typeface="ＭＳ ゴシック" pitchFamily="49" charset="-128"/>
              <a:ea typeface="ＭＳ ゴシック" pitchFamily="49" charset="-128"/>
            </a:rPr>
            <a:t>③「</a:t>
          </a:r>
          <a:r>
            <a:rPr kumimoji="1" lang="en-US" altLang="ja-JP" sz="1400">
              <a:solidFill>
                <a:sysClr val="windowText" lastClr="000000"/>
              </a:solidFill>
              <a:latin typeface="ＭＳ ゴシック" pitchFamily="49" charset="-128"/>
              <a:ea typeface="ＭＳ ゴシック" pitchFamily="49" charset="-128"/>
            </a:rPr>
            <a:t>14</a:t>
          </a:r>
          <a:r>
            <a:rPr kumimoji="1" lang="ja-JP" altLang="en-US" sz="1400">
              <a:solidFill>
                <a:sysClr val="windowText" lastClr="000000"/>
              </a:solidFill>
              <a:latin typeface="ＭＳ ゴシック" pitchFamily="49" charset="-128"/>
              <a:ea typeface="ＭＳ ゴシック" pitchFamily="49" charset="-128"/>
            </a:rPr>
            <a:t>　市</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区</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町村内における事業所等資産の所在地」は、事務所等がある場合に記入してください。</a:t>
          </a:r>
          <a:endParaRPr kumimoji="1" lang="en-US" altLang="ja-JP" sz="1400">
            <a:solidFill>
              <a:sysClr val="windowText" lastClr="000000"/>
            </a:solidFill>
            <a:latin typeface="ＭＳ ゴシック" pitchFamily="49" charset="-128"/>
            <a:ea typeface="ＭＳ ゴシック" pitchFamily="49" charset="-128"/>
          </a:endParaRPr>
        </a:p>
        <a:p>
          <a:pPr algn="l"/>
          <a:r>
            <a:rPr kumimoji="1" lang="ja-JP" altLang="en-US" sz="1400">
              <a:solidFill>
                <a:sysClr val="windowText" lastClr="000000"/>
              </a:solidFill>
              <a:latin typeface="ＭＳ ゴシック" pitchFamily="49" charset="-128"/>
              <a:ea typeface="ＭＳ ゴシック" pitchFamily="49" charset="-128"/>
            </a:rPr>
            <a:t>　物件（例「自動販売機」、「電話機」などのリース物件である場合は記入の必要がありません。）</a:t>
          </a:r>
          <a:endParaRPr kumimoji="1" lang="en-US" altLang="ja-JP" sz="1400">
            <a:solidFill>
              <a:sysClr val="windowText" lastClr="000000"/>
            </a:solidFill>
            <a:latin typeface="ＭＳ ゴシック" pitchFamily="49" charset="-128"/>
            <a:ea typeface="ＭＳ ゴシック" pitchFamily="49" charset="-128"/>
          </a:endParaRPr>
        </a:p>
        <a:p>
          <a:pPr algn="l"/>
          <a:endParaRPr kumimoji="1" lang="en-US" altLang="ja-JP" sz="1400">
            <a:solidFill>
              <a:sysClr val="windowText" lastClr="000000"/>
            </a:solidFill>
            <a:latin typeface="ＭＳ ゴシック" pitchFamily="49" charset="-128"/>
            <a:ea typeface="ＭＳ ゴシック" pitchFamily="49" charset="-128"/>
          </a:endParaRPr>
        </a:p>
        <a:p>
          <a:pPr algn="l"/>
          <a:r>
            <a:rPr kumimoji="1" lang="ja-JP" altLang="en-US" sz="1400">
              <a:solidFill>
                <a:sysClr val="windowText" lastClr="000000"/>
              </a:solidFill>
              <a:latin typeface="ＭＳ ゴシック" pitchFamily="49" charset="-128"/>
              <a:ea typeface="ＭＳ ゴシック" pitchFamily="49" charset="-128"/>
            </a:rPr>
            <a:t>④「</a:t>
          </a:r>
          <a:r>
            <a:rPr kumimoji="1" lang="en-US" altLang="ja-JP" sz="1400">
              <a:solidFill>
                <a:sysClr val="windowText" lastClr="000000"/>
              </a:solidFill>
              <a:latin typeface="ＭＳ ゴシック" pitchFamily="49" charset="-128"/>
              <a:ea typeface="ＭＳ ゴシック" pitchFamily="49" charset="-128"/>
            </a:rPr>
            <a:t>15</a:t>
          </a:r>
          <a:r>
            <a:rPr kumimoji="1" lang="ja-JP" altLang="en-US" sz="1400">
              <a:solidFill>
                <a:sysClr val="windowText" lastClr="000000"/>
              </a:solidFill>
              <a:latin typeface="ＭＳ ゴシック" pitchFamily="49" charset="-128"/>
              <a:ea typeface="ＭＳ ゴシック" pitchFamily="49" charset="-128"/>
            </a:rPr>
            <a:t>　借用資産」は土地、家屋だけでなくリース物件も貸主の記入をしてください。</a:t>
          </a:r>
          <a:endParaRPr kumimoji="1" lang="en-US" altLang="ja-JP" sz="1400">
            <a:solidFill>
              <a:sysClr val="windowText" lastClr="000000"/>
            </a:solidFill>
            <a:latin typeface="ＭＳ ゴシック" pitchFamily="49" charset="-128"/>
            <a:ea typeface="ＭＳ ゴシック" pitchFamily="49" charset="-128"/>
          </a:endParaRPr>
        </a:p>
        <a:p>
          <a:pPr algn="l"/>
          <a:endParaRPr kumimoji="1" lang="en-US" altLang="ja-JP" sz="1400">
            <a:solidFill>
              <a:sysClr val="windowText" lastClr="000000"/>
            </a:solidFill>
            <a:latin typeface="ＭＳ ゴシック" pitchFamily="49" charset="-128"/>
            <a:ea typeface="ＭＳ ゴシック" pitchFamily="49" charset="-128"/>
          </a:endParaRPr>
        </a:p>
        <a:p>
          <a:pPr algn="l"/>
          <a:r>
            <a:rPr kumimoji="1" lang="ja-JP" altLang="en-US" sz="1400">
              <a:solidFill>
                <a:sysClr val="windowText" lastClr="000000"/>
              </a:solidFill>
              <a:latin typeface="ＭＳ ゴシック" pitchFamily="49" charset="-128"/>
              <a:ea typeface="ＭＳ ゴシック" pitchFamily="49" charset="-128"/>
            </a:rPr>
            <a:t>⑤取得価格の欄は、資産明細書を全資産用、減少資産に分けて入力すれば、自動で計算されます。</a:t>
          </a:r>
          <a:endParaRPr kumimoji="1" lang="en-US" altLang="ja-JP" sz="1400">
            <a:solidFill>
              <a:sysClr val="windowText" lastClr="000000"/>
            </a:solidFill>
            <a:latin typeface="ＭＳ ゴシック" pitchFamily="49" charset="-128"/>
            <a:ea typeface="ＭＳ ゴシック" pitchFamily="49" charset="-128"/>
          </a:endParaRPr>
        </a:p>
        <a:p>
          <a:pPr algn="l"/>
          <a:endParaRPr kumimoji="1" lang="en-US" altLang="ja-JP" sz="1400">
            <a:solidFill>
              <a:sysClr val="windowText" lastClr="000000"/>
            </a:solidFill>
            <a:latin typeface="ＭＳ ゴシック" pitchFamily="49" charset="-128"/>
            <a:ea typeface="ＭＳ ゴシック" pitchFamily="49" charset="-128"/>
          </a:endParaRPr>
        </a:p>
        <a:p>
          <a:pPr algn="l"/>
          <a:r>
            <a:rPr kumimoji="1" lang="ja-JP" altLang="en-US" sz="1400">
              <a:solidFill>
                <a:sysClr val="windowText" lastClr="000000"/>
              </a:solidFill>
              <a:latin typeface="ＭＳ ゴシック" pitchFamily="49" charset="-128"/>
              <a:ea typeface="ＭＳ ゴシック" pitchFamily="49" charset="-128"/>
            </a:rPr>
            <a:t>２　種類別明細書</a:t>
          </a:r>
          <a:endParaRPr kumimoji="1" lang="en-US" altLang="ja-JP" sz="1400">
            <a:solidFill>
              <a:sysClr val="windowText" lastClr="000000"/>
            </a:solidFill>
            <a:latin typeface="ＭＳ ゴシック" pitchFamily="49" charset="-128"/>
            <a:ea typeface="ＭＳ ゴシック" pitchFamily="49" charset="-128"/>
          </a:endParaRPr>
        </a:p>
        <a:p>
          <a:pPr algn="l"/>
          <a:r>
            <a:rPr kumimoji="1" lang="ja-JP" altLang="en-US" sz="1400">
              <a:solidFill>
                <a:sysClr val="windowText" lastClr="000000"/>
              </a:solidFill>
              <a:latin typeface="ＭＳ ゴシック" pitchFamily="49" charset="-128"/>
              <a:ea typeface="ＭＳ ゴシック" pitchFamily="49" charset="-128"/>
            </a:rPr>
            <a:t>①申告書と同一の項目は自動で表示されます。</a:t>
          </a:r>
          <a:endParaRPr kumimoji="1" lang="en-US" altLang="ja-JP" sz="1400">
            <a:solidFill>
              <a:sysClr val="windowText" lastClr="000000"/>
            </a:solidFill>
            <a:latin typeface="ＭＳ ゴシック" pitchFamily="49" charset="-128"/>
            <a:ea typeface="ＭＳ ゴシック" pitchFamily="49" charset="-128"/>
          </a:endParaRPr>
        </a:p>
        <a:p>
          <a:pPr algn="l"/>
          <a:r>
            <a:rPr kumimoji="1" lang="ja-JP" altLang="en-US" sz="1400">
              <a:solidFill>
                <a:sysClr val="windowText" lastClr="000000"/>
              </a:solidFill>
              <a:latin typeface="ＭＳ ゴシック" pitchFamily="49" charset="-128"/>
              <a:ea typeface="ＭＳ ゴシック" pitchFamily="49" charset="-128"/>
            </a:rPr>
            <a:t>②中古資産については、耐用年数が変わりますので、耐用年数を計算してください。</a:t>
          </a:r>
          <a:endParaRPr kumimoji="1" lang="en-US" altLang="ja-JP" sz="1400">
            <a:solidFill>
              <a:sysClr val="windowText" lastClr="000000"/>
            </a:solidFill>
            <a:latin typeface="ＭＳ ゴシック" pitchFamily="49" charset="-128"/>
            <a:ea typeface="ＭＳ ゴシック" pitchFamily="49" charset="-128"/>
          </a:endParaRPr>
        </a:p>
        <a:p>
          <a:pPr algn="l"/>
          <a:endParaRPr kumimoji="1" lang="en-US" altLang="ja-JP" sz="1400">
            <a:solidFill>
              <a:sysClr val="windowText" lastClr="000000"/>
            </a:solidFill>
            <a:latin typeface="ＭＳ ゴシック" pitchFamily="49" charset="-128"/>
            <a:ea typeface="ＭＳ ゴシック" pitchFamily="49" charset="-128"/>
          </a:endParaRPr>
        </a:p>
        <a:p>
          <a:pPr algn="l"/>
          <a:endParaRPr kumimoji="1" lang="en-US" altLang="ja-JP" sz="1400">
            <a:solidFill>
              <a:sysClr val="windowText" lastClr="000000"/>
            </a:solidFill>
            <a:latin typeface="ＭＳ ゴシック" pitchFamily="49" charset="-128"/>
            <a:ea typeface="ＭＳ ゴシック" pitchFamily="49" charset="-128"/>
          </a:endParaRPr>
        </a:p>
        <a:p>
          <a:pPr algn="l"/>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注意</a:t>
          </a:r>
          <a:endParaRPr kumimoji="1" lang="en-US" altLang="ja-JP" sz="1400">
            <a:solidFill>
              <a:sysClr val="windowText" lastClr="000000"/>
            </a:solidFill>
            <a:latin typeface="ＭＳ ゴシック" pitchFamily="49" charset="-128"/>
            <a:ea typeface="ＭＳ ゴシック" pitchFamily="49" charset="-128"/>
          </a:endParaRPr>
        </a:p>
        <a:p>
          <a:pPr algn="l"/>
          <a:r>
            <a:rPr kumimoji="1" lang="ja-JP" altLang="en-US" sz="1400">
              <a:solidFill>
                <a:sysClr val="windowText" lastClr="000000"/>
              </a:solidFill>
              <a:latin typeface="ＭＳ ゴシック" pitchFamily="49" charset="-128"/>
              <a:ea typeface="ＭＳ ゴシック" pitchFamily="49" charset="-128"/>
            </a:rPr>
            <a:t>　資産の種類は必ず入力してください。申告書の集計欄に価格が反映されません。</a:t>
          </a:r>
          <a:endParaRPr kumimoji="1" lang="en-US" altLang="ja-JP" sz="1400">
            <a:solidFill>
              <a:sysClr val="windowText" lastClr="000000"/>
            </a:solidFill>
            <a:latin typeface="ＭＳ ゴシック" pitchFamily="49" charset="-128"/>
            <a:ea typeface="ＭＳ ゴシック" pitchFamily="49" charset="-128"/>
          </a:endParaRPr>
        </a:p>
        <a:p>
          <a:pPr algn="l"/>
          <a:endParaRPr kumimoji="1" lang="en-US" altLang="ja-JP" sz="1400">
            <a:solidFill>
              <a:sysClr val="windowText" lastClr="000000"/>
            </a:solidFill>
            <a:latin typeface="ＭＳ ゴシック" pitchFamily="49" charset="-128"/>
            <a:ea typeface="ＭＳ ゴシック" pitchFamily="49" charset="-128"/>
          </a:endParaRPr>
        </a:p>
        <a:p>
          <a:pPr algn="l"/>
          <a:r>
            <a:rPr kumimoji="1" lang="ja-JP" altLang="en-US" sz="1400">
              <a:solidFill>
                <a:sysClr val="windowText" lastClr="000000"/>
              </a:solidFill>
              <a:latin typeface="ＭＳ ゴシック" pitchFamily="49" charset="-128"/>
              <a:ea typeface="ＭＳ ゴシック" pitchFamily="49" charset="-128"/>
            </a:rPr>
            <a:t>　枠線等に色がついていますが、カラー白黒どちらで印刷してもかまいません。</a:t>
          </a:r>
          <a:endParaRPr kumimoji="1" lang="en-US" altLang="ja-JP" sz="1400">
            <a:solidFill>
              <a:sysClr val="windowText" lastClr="000000"/>
            </a:solidFill>
            <a:latin typeface="ＭＳ ゴシック" pitchFamily="49" charset="-128"/>
            <a:ea typeface="ＭＳ ゴシック" pitchFamily="49" charset="-128"/>
          </a:endParaRPr>
        </a:p>
        <a:p>
          <a:pPr algn="l"/>
          <a:endParaRPr kumimoji="1" lang="en-US" altLang="ja-JP" sz="1400">
            <a:solidFill>
              <a:sysClr val="windowText" lastClr="000000"/>
            </a:solidFill>
            <a:latin typeface="ＭＳ ゴシック" pitchFamily="49" charset="-128"/>
            <a:ea typeface="ＭＳ ゴシック" pitchFamily="49" charset="-128"/>
          </a:endParaRPr>
        </a:p>
        <a:p>
          <a:pPr algn="l"/>
          <a:r>
            <a:rPr kumimoji="1" lang="ja-JP" altLang="en-US" sz="1400">
              <a:solidFill>
                <a:sysClr val="windowText" lastClr="000000"/>
              </a:solidFill>
              <a:latin typeface="ＭＳ ゴシック" pitchFamily="49" charset="-128"/>
              <a:ea typeface="ＭＳ ゴシック" pitchFamily="49" charset="-128"/>
            </a:rPr>
            <a:t>　シート及びブック全体に保護をかけていますが、特にパスワードを設定しておりませんので、事由に解除できます。</a:t>
          </a:r>
          <a:endParaRPr kumimoji="1" lang="en-US" altLang="ja-JP" sz="1400">
            <a:solidFill>
              <a:sysClr val="windowText" lastClr="000000"/>
            </a:solidFill>
            <a:latin typeface="ＭＳ ゴシック" pitchFamily="49" charset="-128"/>
            <a:ea typeface="ＭＳ ゴシック" pitchFamily="49" charset="-128"/>
          </a:endParaRPr>
        </a:p>
        <a:p>
          <a:pPr algn="l"/>
          <a:endParaRPr kumimoji="1" lang="en-US" altLang="ja-JP" sz="1400">
            <a:solidFill>
              <a:sysClr val="windowText" lastClr="000000"/>
            </a:solidFill>
            <a:latin typeface="ＭＳ ゴシック" pitchFamily="49" charset="-128"/>
            <a:ea typeface="ＭＳ ゴシック" pitchFamily="49" charset="-128"/>
          </a:endParaRPr>
        </a:p>
        <a:p>
          <a:pPr algn="l"/>
          <a:r>
            <a:rPr kumimoji="1" lang="ja-JP" altLang="en-US" sz="1400">
              <a:solidFill>
                <a:sysClr val="windowText" lastClr="000000"/>
              </a:solidFill>
              <a:latin typeface="ＭＳ ゴシック" pitchFamily="49" charset="-128"/>
              <a:ea typeface="ＭＳ ゴシック" pitchFamily="49" charset="-128"/>
            </a:rPr>
            <a:t>　この様式は、計算式等は確認を行っておりますが、内容に誤りなどがありましたら、税務課までご連絡ください。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vert="wordArtVertRtl"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vert="wordArtVertRtl" wrap="square" lIns="18288" tIns="0" rIns="0" bIns="0" upright="1"/>
      <a:lstStyle/>
    </a:lnDef>
    <a:txDef>
      <a:spPr>
        <a:noFill/>
        <a:ln w="9525" cmpd="sng">
          <a:noFill/>
        </a:ln>
      </a:spPr>
      <a:bodyPr vertOverflow="clip" horzOverflow="clip" wrap="square" lIns="0" tIns="0" rIns="0" bIns="0" rtlCol="0" anchor="ctr"/>
      <a:lstStyle>
        <a:defPPr algn="r">
          <a:defRPr kumimoji="1" sz="1100">
            <a:solidFill>
              <a:srgbClr val="00B05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E391"/>
  <sheetViews>
    <sheetView showGridLines="0" tabSelected="1" zoomScale="80" zoomScaleNormal="80" zoomScaleSheetLayoutView="70" workbookViewId="0">
      <selection activeCell="K43" sqref="K43:O44"/>
    </sheetView>
  </sheetViews>
  <sheetFormatPr defaultRowHeight="13.5" x14ac:dyDescent="0.15"/>
  <cols>
    <col min="1" max="1" width="6.25" style="7" customWidth="1"/>
    <col min="2" max="2" width="2.625" style="7" customWidth="1"/>
    <col min="3" max="3" width="2.75" style="7" customWidth="1"/>
    <col min="4" max="4" width="6.125" style="7" customWidth="1"/>
    <col min="5" max="5" width="2.125" style="7" customWidth="1"/>
    <col min="6" max="7" width="5.75" style="7" customWidth="1"/>
    <col min="8" max="8" width="2.5" style="7" customWidth="1"/>
    <col min="9" max="9" width="3.25" style="7" customWidth="1"/>
    <col min="10" max="10" width="5.75" style="7" customWidth="1"/>
    <col min="11" max="11" width="2.125" style="7" customWidth="1"/>
    <col min="12" max="15" width="5.75" style="7" customWidth="1"/>
    <col min="16" max="16" width="2.125" style="7" customWidth="1"/>
    <col min="17" max="19" width="5.75" style="7" customWidth="1"/>
    <col min="20" max="20" width="2.75" style="7" customWidth="1"/>
    <col min="21" max="21" width="2.75" style="8" customWidth="1"/>
    <col min="22" max="22" width="2.75" style="7" customWidth="1"/>
    <col min="23" max="23" width="2.75" style="96" customWidth="1"/>
    <col min="24" max="24" width="2.75" style="7" customWidth="1"/>
    <col min="25" max="25" width="2.75" style="96" customWidth="1"/>
    <col min="26" max="26" width="2.75" style="7" customWidth="1"/>
    <col min="27" max="28" width="2.75" style="96" customWidth="1"/>
    <col min="29" max="30" width="2.75" style="7" customWidth="1"/>
    <col min="31" max="31" width="2.75" style="96" customWidth="1"/>
    <col min="32" max="37" width="2.75" style="7" customWidth="1"/>
    <col min="38" max="49" width="2.625" style="7" customWidth="1"/>
    <col min="50" max="50" width="2.875" style="7" bestFit="1" customWidth="1"/>
    <col min="51" max="51" width="9" style="7"/>
    <col min="52" max="52" width="13.125" style="68" hidden="1" customWidth="1"/>
    <col min="53" max="54" width="13.125" style="7" hidden="1" customWidth="1"/>
    <col min="55" max="55" width="20.625" style="7" hidden="1" customWidth="1"/>
    <col min="56" max="56" width="9.5" style="7" customWidth="1"/>
    <col min="57" max="16384" width="9" style="7"/>
  </cols>
  <sheetData>
    <row r="2" spans="2:50" x14ac:dyDescent="0.15">
      <c r="B2" s="204"/>
      <c r="C2" s="436"/>
      <c r="D2" s="436"/>
      <c r="E2" s="436"/>
      <c r="F2" s="436"/>
      <c r="G2" s="436"/>
      <c r="H2" s="472" t="s">
        <v>245</v>
      </c>
      <c r="I2" s="472"/>
      <c r="J2" s="472"/>
      <c r="K2" s="472"/>
      <c r="L2" s="472"/>
      <c r="M2" s="473"/>
      <c r="N2" s="443" t="s">
        <v>246</v>
      </c>
      <c r="O2" s="444"/>
      <c r="P2" s="501">
        <v>2</v>
      </c>
      <c r="Q2" s="501"/>
      <c r="R2" s="446" t="s">
        <v>102</v>
      </c>
      <c r="S2" s="446"/>
      <c r="T2" s="447"/>
      <c r="U2" s="447"/>
      <c r="V2" s="447"/>
      <c r="W2" s="447"/>
      <c r="X2" s="447"/>
      <c r="Y2" s="447"/>
      <c r="Z2" s="447"/>
      <c r="AA2" s="447"/>
      <c r="AB2" s="447"/>
      <c r="AC2" s="447"/>
      <c r="AD2" s="239"/>
      <c r="AE2" s="113"/>
      <c r="AF2" s="498" t="s">
        <v>101</v>
      </c>
      <c r="AG2" s="499"/>
      <c r="AH2" s="499"/>
      <c r="AI2" s="499"/>
      <c r="AJ2" s="499"/>
      <c r="AK2" s="499"/>
      <c r="AL2" s="499"/>
      <c r="AM2" s="499"/>
      <c r="AN2" s="499"/>
      <c r="AO2" s="499"/>
      <c r="AP2" s="499"/>
      <c r="AQ2" s="499"/>
      <c r="AR2" s="499"/>
      <c r="AS2" s="499"/>
      <c r="AT2" s="499"/>
      <c r="AU2" s="499"/>
      <c r="AV2" s="499"/>
      <c r="AW2" s="500"/>
      <c r="AX2" s="470" t="s">
        <v>111</v>
      </c>
    </row>
    <row r="3" spans="2:50" x14ac:dyDescent="0.15">
      <c r="B3" s="437"/>
      <c r="C3" s="438"/>
      <c r="D3" s="438"/>
      <c r="E3" s="438"/>
      <c r="F3" s="438"/>
      <c r="G3" s="438"/>
      <c r="H3" s="474"/>
      <c r="I3" s="474"/>
      <c r="J3" s="474"/>
      <c r="K3" s="474"/>
      <c r="L3" s="474"/>
      <c r="M3" s="475"/>
      <c r="N3" s="443"/>
      <c r="O3" s="444"/>
      <c r="P3" s="501"/>
      <c r="Q3" s="501"/>
      <c r="R3" s="446"/>
      <c r="S3" s="446"/>
      <c r="T3" s="447"/>
      <c r="U3" s="447"/>
      <c r="V3" s="447"/>
      <c r="W3" s="447"/>
      <c r="X3" s="447"/>
      <c r="Y3" s="447"/>
      <c r="Z3" s="447"/>
      <c r="AA3" s="447"/>
      <c r="AB3" s="447"/>
      <c r="AC3" s="447"/>
      <c r="AD3" s="239"/>
      <c r="AE3" s="113"/>
      <c r="AF3" s="498"/>
      <c r="AG3" s="499"/>
      <c r="AH3" s="499"/>
      <c r="AI3" s="499"/>
      <c r="AJ3" s="499"/>
      <c r="AK3" s="499"/>
      <c r="AL3" s="499"/>
      <c r="AM3" s="499"/>
      <c r="AN3" s="499"/>
      <c r="AO3" s="499"/>
      <c r="AP3" s="499"/>
      <c r="AQ3" s="499"/>
      <c r="AR3" s="499"/>
      <c r="AS3" s="499"/>
      <c r="AT3" s="499"/>
      <c r="AU3" s="499"/>
      <c r="AV3" s="499"/>
      <c r="AW3" s="500"/>
      <c r="AX3" s="471"/>
    </row>
    <row r="4" spans="2:50" ht="24" x14ac:dyDescent="0.15">
      <c r="B4" s="254"/>
      <c r="C4" s="454" t="s">
        <v>60</v>
      </c>
      <c r="D4" s="454"/>
      <c r="E4" s="454"/>
      <c r="F4" s="454"/>
      <c r="G4" s="454"/>
      <c r="H4" s="454"/>
      <c r="I4" s="454"/>
      <c r="J4" s="454"/>
      <c r="K4" s="454"/>
      <c r="L4" s="456" t="s">
        <v>69</v>
      </c>
      <c r="M4" s="457"/>
      <c r="N4" s="460" t="s">
        <v>103</v>
      </c>
      <c r="O4" s="461"/>
      <c r="P4" s="461"/>
      <c r="Q4" s="461"/>
      <c r="R4" s="461"/>
      <c r="S4" s="461"/>
      <c r="T4" s="461"/>
      <c r="U4" s="461"/>
      <c r="V4" s="461"/>
      <c r="W4" s="461"/>
      <c r="X4" s="461"/>
      <c r="Y4" s="461"/>
      <c r="Z4" s="461"/>
      <c r="AA4" s="461"/>
      <c r="AB4" s="461"/>
      <c r="AC4" s="461"/>
      <c r="AD4" s="462"/>
      <c r="AE4" s="100"/>
      <c r="AF4" s="630"/>
      <c r="AG4" s="502"/>
      <c r="AH4" s="502"/>
      <c r="AI4" s="502"/>
      <c r="AJ4" s="502"/>
      <c r="AK4" s="502"/>
      <c r="AL4" s="502"/>
      <c r="AM4" s="502"/>
      <c r="AN4" s="502"/>
      <c r="AO4" s="502"/>
      <c r="AP4" s="502"/>
      <c r="AQ4" s="502"/>
      <c r="AR4" s="502"/>
      <c r="AS4" s="502"/>
      <c r="AT4" s="502"/>
      <c r="AU4" s="647"/>
      <c r="AV4" s="649"/>
      <c r="AW4" s="663"/>
      <c r="AX4" s="471"/>
    </row>
    <row r="5" spans="2:50" ht="24" x14ac:dyDescent="0.15">
      <c r="B5" s="437"/>
      <c r="C5" s="454"/>
      <c r="D5" s="454"/>
      <c r="E5" s="454"/>
      <c r="F5" s="454"/>
      <c r="G5" s="454"/>
      <c r="H5" s="454"/>
      <c r="I5" s="454"/>
      <c r="J5" s="454"/>
      <c r="K5" s="454"/>
      <c r="L5" s="456"/>
      <c r="M5" s="457"/>
      <c r="N5" s="460"/>
      <c r="O5" s="461"/>
      <c r="P5" s="461"/>
      <c r="Q5" s="461"/>
      <c r="R5" s="461"/>
      <c r="S5" s="461"/>
      <c r="T5" s="461"/>
      <c r="U5" s="461"/>
      <c r="V5" s="461"/>
      <c r="W5" s="461"/>
      <c r="X5" s="461"/>
      <c r="Y5" s="461"/>
      <c r="Z5" s="461"/>
      <c r="AA5" s="461"/>
      <c r="AB5" s="461"/>
      <c r="AC5" s="461"/>
      <c r="AD5" s="462"/>
      <c r="AE5" s="100"/>
      <c r="AF5" s="631"/>
      <c r="AG5" s="503"/>
      <c r="AH5" s="503"/>
      <c r="AI5" s="503"/>
      <c r="AJ5" s="503"/>
      <c r="AK5" s="503"/>
      <c r="AL5" s="503"/>
      <c r="AM5" s="503"/>
      <c r="AN5" s="503"/>
      <c r="AO5" s="503"/>
      <c r="AP5" s="503"/>
      <c r="AQ5" s="503"/>
      <c r="AR5" s="503"/>
      <c r="AS5" s="503"/>
      <c r="AT5" s="503"/>
      <c r="AU5" s="648"/>
      <c r="AV5" s="650"/>
      <c r="AW5" s="664"/>
      <c r="AX5" s="471"/>
    </row>
    <row r="6" spans="2:50" ht="6" customHeight="1" thickBot="1" x14ac:dyDescent="0.2">
      <c r="B6" s="453"/>
      <c r="C6" s="455"/>
      <c r="D6" s="455"/>
      <c r="E6" s="455"/>
      <c r="F6" s="455"/>
      <c r="G6" s="455"/>
      <c r="H6" s="455"/>
      <c r="I6" s="455"/>
      <c r="J6" s="455"/>
      <c r="K6" s="455"/>
      <c r="L6" s="458"/>
      <c r="M6" s="459"/>
      <c r="N6" s="463"/>
      <c r="O6" s="464"/>
      <c r="P6" s="464"/>
      <c r="Q6" s="464"/>
      <c r="R6" s="464"/>
      <c r="S6" s="464"/>
      <c r="T6" s="465"/>
      <c r="U6" s="465"/>
      <c r="V6" s="465"/>
      <c r="W6" s="465"/>
      <c r="X6" s="465"/>
      <c r="Y6" s="465"/>
      <c r="Z6" s="465"/>
      <c r="AA6" s="465"/>
      <c r="AB6" s="465"/>
      <c r="AC6" s="465"/>
      <c r="AD6" s="465"/>
      <c r="AE6" s="140"/>
      <c r="AF6" s="142"/>
      <c r="AG6" s="142"/>
      <c r="AH6" s="142"/>
      <c r="AI6" s="142"/>
      <c r="AJ6" s="142"/>
      <c r="AK6" s="142"/>
      <c r="AL6" s="9"/>
      <c r="AM6" s="9"/>
      <c r="AN6" s="9"/>
      <c r="AO6" s="9"/>
      <c r="AP6" s="9"/>
      <c r="AQ6" s="9"/>
      <c r="AR6" s="9"/>
      <c r="AS6" s="9"/>
      <c r="AT6" s="9"/>
      <c r="AU6" s="122"/>
      <c r="AV6" s="9"/>
      <c r="AW6" s="9"/>
      <c r="AX6" s="471"/>
    </row>
    <row r="7" spans="2:50" ht="6.75" customHeight="1" x14ac:dyDescent="0.15">
      <c r="B7" s="487" t="s">
        <v>61</v>
      </c>
      <c r="C7" s="517" t="s">
        <v>62</v>
      </c>
      <c r="D7" s="513" t="s" ph="1">
        <v>106</v>
      </c>
      <c r="E7" s="514"/>
      <c r="F7" s="233" t="s">
        <v>244</v>
      </c>
      <c r="G7" s="817"/>
      <c r="H7" s="817"/>
      <c r="I7" s="817"/>
      <c r="J7" s="819"/>
      <c r="K7" s="819"/>
      <c r="L7" s="819"/>
      <c r="M7" s="819"/>
      <c r="N7" s="819"/>
      <c r="O7" s="819"/>
      <c r="P7" s="819"/>
      <c r="Q7" s="819"/>
      <c r="R7" s="819"/>
      <c r="S7" s="820"/>
      <c r="T7" s="704">
        <v>3</v>
      </c>
      <c r="U7" s="719" t="s">
        <v>235</v>
      </c>
      <c r="V7" s="719"/>
      <c r="W7" s="719"/>
      <c r="X7" s="720"/>
      <c r="Y7" s="235"/>
      <c r="Z7" s="236"/>
      <c r="AA7" s="236"/>
      <c r="AB7" s="236"/>
      <c r="AC7" s="236"/>
      <c r="AD7" s="236"/>
      <c r="AE7" s="236"/>
      <c r="AF7" s="236"/>
      <c r="AG7" s="236"/>
      <c r="AH7" s="236"/>
      <c r="AI7" s="236"/>
      <c r="AJ7" s="236"/>
      <c r="AK7" s="237"/>
      <c r="AL7" s="490">
        <v>8</v>
      </c>
      <c r="AM7" s="665" t="s">
        <v>71</v>
      </c>
      <c r="AN7" s="665"/>
      <c r="AO7" s="665"/>
      <c r="AP7" s="665"/>
      <c r="AQ7" s="665"/>
      <c r="AR7" s="665"/>
      <c r="AS7" s="665"/>
      <c r="AT7" s="660" t="s">
        <v>221</v>
      </c>
      <c r="AU7" s="661"/>
      <c r="AV7" s="661"/>
      <c r="AW7" s="662"/>
      <c r="AX7" s="471"/>
    </row>
    <row r="8" spans="2:50" s="96" customFormat="1" ht="6.75" customHeight="1" x14ac:dyDescent="0.15">
      <c r="B8" s="488"/>
      <c r="C8" s="518"/>
      <c r="D8" s="515" ph="1"/>
      <c r="E8" s="516"/>
      <c r="F8" s="234"/>
      <c r="G8" s="818"/>
      <c r="H8" s="818"/>
      <c r="I8" s="818"/>
      <c r="J8" s="821"/>
      <c r="K8" s="821"/>
      <c r="L8" s="821"/>
      <c r="M8" s="821"/>
      <c r="N8" s="821"/>
      <c r="O8" s="821"/>
      <c r="P8" s="821"/>
      <c r="Q8" s="821"/>
      <c r="R8" s="821"/>
      <c r="S8" s="822"/>
      <c r="T8" s="705"/>
      <c r="U8" s="715"/>
      <c r="V8" s="715"/>
      <c r="W8" s="715"/>
      <c r="X8" s="716"/>
      <c r="Y8" s="543"/>
      <c r="Z8" s="680"/>
      <c r="AA8" s="680"/>
      <c r="AB8" s="680"/>
      <c r="AC8" s="680"/>
      <c r="AD8" s="680"/>
      <c r="AE8" s="680"/>
      <c r="AF8" s="680"/>
      <c r="AG8" s="680"/>
      <c r="AH8" s="680"/>
      <c r="AI8" s="680"/>
      <c r="AJ8" s="680"/>
      <c r="AK8" s="753"/>
      <c r="AL8" s="490"/>
      <c r="AM8" s="665"/>
      <c r="AN8" s="665"/>
      <c r="AO8" s="665"/>
      <c r="AP8" s="665"/>
      <c r="AQ8" s="665"/>
      <c r="AR8" s="665"/>
      <c r="AS8" s="665"/>
      <c r="AT8" s="660"/>
      <c r="AU8" s="661"/>
      <c r="AV8" s="661"/>
      <c r="AW8" s="662"/>
      <c r="AX8" s="471"/>
    </row>
    <row r="9" spans="2:50" ht="6.75" customHeight="1" x14ac:dyDescent="0.15">
      <c r="B9" s="489"/>
      <c r="C9" s="518"/>
      <c r="D9" s="515"/>
      <c r="E9" s="516"/>
      <c r="F9" s="234"/>
      <c r="G9" s="818"/>
      <c r="H9" s="818"/>
      <c r="I9" s="818"/>
      <c r="J9" s="821"/>
      <c r="K9" s="821"/>
      <c r="L9" s="821"/>
      <c r="M9" s="821"/>
      <c r="N9" s="821"/>
      <c r="O9" s="821"/>
      <c r="P9" s="821"/>
      <c r="Q9" s="821"/>
      <c r="R9" s="821"/>
      <c r="S9" s="822"/>
      <c r="T9" s="705"/>
      <c r="U9" s="715"/>
      <c r="V9" s="715"/>
      <c r="W9" s="715"/>
      <c r="X9" s="716"/>
      <c r="Y9" s="543"/>
      <c r="Z9" s="681"/>
      <c r="AA9" s="681"/>
      <c r="AB9" s="681"/>
      <c r="AC9" s="681"/>
      <c r="AD9" s="681"/>
      <c r="AE9" s="681"/>
      <c r="AF9" s="681"/>
      <c r="AG9" s="681"/>
      <c r="AH9" s="681"/>
      <c r="AI9" s="681"/>
      <c r="AJ9" s="681"/>
      <c r="AK9" s="754"/>
      <c r="AL9" s="490"/>
      <c r="AM9" s="665"/>
      <c r="AN9" s="665"/>
      <c r="AO9" s="665"/>
      <c r="AP9" s="665"/>
      <c r="AQ9" s="665"/>
      <c r="AR9" s="665"/>
      <c r="AS9" s="665"/>
      <c r="AT9" s="660"/>
      <c r="AU9" s="661"/>
      <c r="AV9" s="661"/>
      <c r="AW9" s="662"/>
      <c r="AX9" s="471"/>
    </row>
    <row r="10" spans="2:50" ht="6.75" customHeight="1" x14ac:dyDescent="0.15">
      <c r="B10" s="489"/>
      <c r="C10" s="518"/>
      <c r="D10" s="515"/>
      <c r="E10" s="516"/>
      <c r="F10" s="484"/>
      <c r="G10" s="485"/>
      <c r="H10" s="485"/>
      <c r="I10" s="485"/>
      <c r="J10" s="485"/>
      <c r="K10" s="485"/>
      <c r="L10" s="485"/>
      <c r="M10" s="485"/>
      <c r="N10" s="485"/>
      <c r="O10" s="485"/>
      <c r="P10" s="485"/>
      <c r="Q10" s="485"/>
      <c r="R10" s="485"/>
      <c r="S10" s="485"/>
      <c r="T10" s="705"/>
      <c r="U10" s="715"/>
      <c r="V10" s="715"/>
      <c r="W10" s="715"/>
      <c r="X10" s="716"/>
      <c r="Y10" s="543"/>
      <c r="Z10" s="681"/>
      <c r="AA10" s="681"/>
      <c r="AB10" s="681"/>
      <c r="AC10" s="681"/>
      <c r="AD10" s="681"/>
      <c r="AE10" s="681"/>
      <c r="AF10" s="681"/>
      <c r="AG10" s="681"/>
      <c r="AH10" s="681"/>
      <c r="AI10" s="681"/>
      <c r="AJ10" s="681"/>
      <c r="AK10" s="754"/>
      <c r="AL10" s="490"/>
      <c r="AM10" s="665"/>
      <c r="AN10" s="665"/>
      <c r="AO10" s="665"/>
      <c r="AP10" s="665"/>
      <c r="AQ10" s="665"/>
      <c r="AR10" s="665"/>
      <c r="AS10" s="665"/>
      <c r="AT10" s="660"/>
      <c r="AU10" s="661"/>
      <c r="AV10" s="661"/>
      <c r="AW10" s="662"/>
      <c r="AX10" s="471"/>
    </row>
    <row r="11" spans="2:50" ht="6.75" customHeight="1" x14ac:dyDescent="0.15">
      <c r="B11" s="489"/>
      <c r="C11" s="583"/>
      <c r="D11" s="584"/>
      <c r="E11" s="585"/>
      <c r="F11" s="486"/>
      <c r="G11" s="486"/>
      <c r="H11" s="486"/>
      <c r="I11" s="486"/>
      <c r="J11" s="486"/>
      <c r="K11" s="486"/>
      <c r="L11" s="486"/>
      <c r="M11" s="486"/>
      <c r="N11" s="486"/>
      <c r="O11" s="486"/>
      <c r="P11" s="486"/>
      <c r="Q11" s="486"/>
      <c r="R11" s="486"/>
      <c r="S11" s="486"/>
      <c r="T11" s="705"/>
      <c r="U11" s="715"/>
      <c r="V11" s="715"/>
      <c r="W11" s="715"/>
      <c r="X11" s="716"/>
      <c r="Y11" s="543"/>
      <c r="Z11" s="681"/>
      <c r="AA11" s="681"/>
      <c r="AB11" s="681"/>
      <c r="AC11" s="681"/>
      <c r="AD11" s="681"/>
      <c r="AE11" s="681"/>
      <c r="AF11" s="681"/>
      <c r="AG11" s="681"/>
      <c r="AH11" s="681"/>
      <c r="AI11" s="681"/>
      <c r="AJ11" s="681"/>
      <c r="AK11" s="754"/>
      <c r="AL11" s="490">
        <v>9</v>
      </c>
      <c r="AM11" s="665" t="s">
        <v>72</v>
      </c>
      <c r="AN11" s="665"/>
      <c r="AO11" s="665"/>
      <c r="AP11" s="665"/>
      <c r="AQ11" s="665"/>
      <c r="AR11" s="665"/>
      <c r="AS11" s="665"/>
      <c r="AT11" s="660" t="s">
        <v>221</v>
      </c>
      <c r="AU11" s="661"/>
      <c r="AV11" s="661"/>
      <c r="AW11" s="662"/>
      <c r="AX11" s="471"/>
    </row>
    <row r="12" spans="2:50" s="96" customFormat="1" ht="6.75" customHeight="1" thickBot="1" x14ac:dyDescent="0.2">
      <c r="B12" s="489"/>
      <c r="C12" s="583"/>
      <c r="D12" s="584"/>
      <c r="E12" s="585"/>
      <c r="F12" s="486"/>
      <c r="G12" s="486"/>
      <c r="H12" s="486"/>
      <c r="I12" s="486"/>
      <c r="J12" s="486"/>
      <c r="K12" s="486"/>
      <c r="L12" s="486"/>
      <c r="M12" s="486"/>
      <c r="N12" s="486"/>
      <c r="O12" s="486"/>
      <c r="P12" s="486"/>
      <c r="Q12" s="486"/>
      <c r="R12" s="486"/>
      <c r="S12" s="486"/>
      <c r="T12" s="706"/>
      <c r="U12" s="721"/>
      <c r="V12" s="721"/>
      <c r="W12" s="721"/>
      <c r="X12" s="722"/>
      <c r="Y12" s="544"/>
      <c r="Z12" s="682"/>
      <c r="AA12" s="682"/>
      <c r="AB12" s="682"/>
      <c r="AC12" s="682"/>
      <c r="AD12" s="682"/>
      <c r="AE12" s="682"/>
      <c r="AF12" s="682"/>
      <c r="AG12" s="682"/>
      <c r="AH12" s="682"/>
      <c r="AI12" s="682"/>
      <c r="AJ12" s="682"/>
      <c r="AK12" s="755"/>
      <c r="AL12" s="490"/>
      <c r="AM12" s="665"/>
      <c r="AN12" s="665"/>
      <c r="AO12" s="665"/>
      <c r="AP12" s="665"/>
      <c r="AQ12" s="665"/>
      <c r="AR12" s="665"/>
      <c r="AS12" s="665"/>
      <c r="AT12" s="660"/>
      <c r="AU12" s="661"/>
      <c r="AV12" s="661"/>
      <c r="AW12" s="662"/>
      <c r="AX12" s="471"/>
    </row>
    <row r="13" spans="2:50" ht="6.75" customHeight="1" x14ac:dyDescent="0.15">
      <c r="B13" s="489"/>
      <c r="C13" s="583"/>
      <c r="D13" s="584"/>
      <c r="E13" s="585"/>
      <c r="F13" s="486"/>
      <c r="G13" s="486"/>
      <c r="H13" s="486"/>
      <c r="I13" s="486"/>
      <c r="J13" s="486"/>
      <c r="K13" s="486"/>
      <c r="L13" s="486"/>
      <c r="M13" s="486"/>
      <c r="N13" s="486"/>
      <c r="O13" s="486"/>
      <c r="P13" s="486"/>
      <c r="Q13" s="486"/>
      <c r="R13" s="486"/>
      <c r="S13" s="486"/>
      <c r="T13" s="539">
        <v>4</v>
      </c>
      <c r="U13" s="541" t="s">
        <v>78</v>
      </c>
      <c r="V13" s="541"/>
      <c r="W13" s="541"/>
      <c r="X13" s="542"/>
      <c r="Y13" s="731"/>
      <c r="Z13" s="732"/>
      <c r="AA13" s="732"/>
      <c r="AB13" s="732"/>
      <c r="AC13" s="732"/>
      <c r="AD13" s="732"/>
      <c r="AE13" s="732"/>
      <c r="AF13" s="732"/>
      <c r="AG13" s="732"/>
      <c r="AH13" s="732"/>
      <c r="AI13" s="732"/>
      <c r="AJ13" s="732"/>
      <c r="AK13" s="733"/>
      <c r="AL13" s="491"/>
      <c r="AM13" s="665"/>
      <c r="AN13" s="665"/>
      <c r="AO13" s="665"/>
      <c r="AP13" s="665"/>
      <c r="AQ13" s="665"/>
      <c r="AR13" s="665"/>
      <c r="AS13" s="665"/>
      <c r="AT13" s="660"/>
      <c r="AU13" s="661"/>
      <c r="AV13" s="661"/>
      <c r="AW13" s="662"/>
      <c r="AX13" s="471"/>
    </row>
    <row r="14" spans="2:50" ht="6.75" customHeight="1" x14ac:dyDescent="0.15">
      <c r="B14" s="489"/>
      <c r="C14" s="583"/>
      <c r="D14" s="584"/>
      <c r="E14" s="585"/>
      <c r="F14" s="486"/>
      <c r="G14" s="486"/>
      <c r="H14" s="486"/>
      <c r="I14" s="486"/>
      <c r="J14" s="486"/>
      <c r="K14" s="486"/>
      <c r="L14" s="486"/>
      <c r="M14" s="486"/>
      <c r="N14" s="486"/>
      <c r="O14" s="486"/>
      <c r="P14" s="486"/>
      <c r="Q14" s="486"/>
      <c r="R14" s="486"/>
      <c r="S14" s="486"/>
      <c r="T14" s="539"/>
      <c r="U14" s="541"/>
      <c r="V14" s="541"/>
      <c r="W14" s="541"/>
      <c r="X14" s="542"/>
      <c r="Y14" s="731"/>
      <c r="Z14" s="732"/>
      <c r="AA14" s="732"/>
      <c r="AB14" s="732"/>
      <c r="AC14" s="732"/>
      <c r="AD14" s="732"/>
      <c r="AE14" s="732"/>
      <c r="AF14" s="732"/>
      <c r="AG14" s="732"/>
      <c r="AH14" s="732"/>
      <c r="AI14" s="732"/>
      <c r="AJ14" s="732"/>
      <c r="AK14" s="733"/>
      <c r="AL14" s="491"/>
      <c r="AM14" s="665"/>
      <c r="AN14" s="665"/>
      <c r="AO14" s="665"/>
      <c r="AP14" s="665"/>
      <c r="AQ14" s="665"/>
      <c r="AR14" s="665"/>
      <c r="AS14" s="665"/>
      <c r="AT14" s="660"/>
      <c r="AU14" s="661"/>
      <c r="AV14" s="661"/>
      <c r="AW14" s="662"/>
      <c r="AX14" s="471"/>
    </row>
    <row r="15" spans="2:50" ht="6.75" customHeight="1" x14ac:dyDescent="0.15">
      <c r="B15" s="489"/>
      <c r="C15" s="583"/>
      <c r="D15" s="584"/>
      <c r="E15" s="585"/>
      <c r="F15" s="591" t="s">
        <v>99</v>
      </c>
      <c r="G15" s="482"/>
      <c r="H15" s="482"/>
      <c r="I15" s="482"/>
      <c r="J15" s="482"/>
      <c r="K15" s="482"/>
      <c r="L15" s="482"/>
      <c r="M15" s="482"/>
      <c r="N15" s="589"/>
      <c r="O15" s="589"/>
      <c r="P15" s="589"/>
      <c r="Q15" s="589"/>
      <c r="R15" s="589"/>
      <c r="S15" s="581" t="s">
        <v>100</v>
      </c>
      <c r="T15" s="539"/>
      <c r="U15" s="541"/>
      <c r="V15" s="541"/>
      <c r="W15" s="541"/>
      <c r="X15" s="542"/>
      <c r="Y15" s="731"/>
      <c r="Z15" s="732"/>
      <c r="AA15" s="732"/>
      <c r="AB15" s="732"/>
      <c r="AC15" s="732"/>
      <c r="AD15" s="732"/>
      <c r="AE15" s="732"/>
      <c r="AF15" s="732"/>
      <c r="AG15" s="732"/>
      <c r="AH15" s="732"/>
      <c r="AI15" s="732"/>
      <c r="AJ15" s="732"/>
      <c r="AK15" s="733"/>
      <c r="AL15" s="491">
        <v>10</v>
      </c>
      <c r="AM15" s="665" t="s">
        <v>73</v>
      </c>
      <c r="AN15" s="665"/>
      <c r="AO15" s="665"/>
      <c r="AP15" s="665"/>
      <c r="AQ15" s="665"/>
      <c r="AR15" s="665"/>
      <c r="AS15" s="665"/>
      <c r="AT15" s="660" t="s">
        <v>221</v>
      </c>
      <c r="AU15" s="661"/>
      <c r="AV15" s="661"/>
      <c r="AW15" s="662"/>
      <c r="AX15" s="471"/>
    </row>
    <row r="16" spans="2:50" s="96" customFormat="1" ht="6.75" customHeight="1" x14ac:dyDescent="0.15">
      <c r="B16" s="489"/>
      <c r="C16" s="583"/>
      <c r="D16" s="584"/>
      <c r="E16" s="585"/>
      <c r="F16" s="591"/>
      <c r="G16" s="482"/>
      <c r="H16" s="482"/>
      <c r="I16" s="482"/>
      <c r="J16" s="482"/>
      <c r="K16" s="482"/>
      <c r="L16" s="482"/>
      <c r="M16" s="482"/>
      <c r="N16" s="589"/>
      <c r="O16" s="589"/>
      <c r="P16" s="589"/>
      <c r="Q16" s="589"/>
      <c r="R16" s="589"/>
      <c r="S16" s="581"/>
      <c r="T16" s="707" t="s">
        <v>70</v>
      </c>
      <c r="U16" s="708"/>
      <c r="V16" s="708"/>
      <c r="W16" s="708"/>
      <c r="X16" s="709"/>
      <c r="Y16" s="132"/>
      <c r="Z16" s="751" t="s">
        <v>238</v>
      </c>
      <c r="AA16" s="760"/>
      <c r="AB16" s="760"/>
      <c r="AC16" s="760"/>
      <c r="AD16" s="760"/>
      <c r="AE16" s="760"/>
      <c r="AF16" s="760"/>
      <c r="AG16" s="758" t="s">
        <v>236</v>
      </c>
      <c r="AH16" s="758"/>
      <c r="AI16" s="758"/>
      <c r="AJ16" s="756" t="s">
        <v>237</v>
      </c>
      <c r="AK16" s="133"/>
      <c r="AL16" s="491"/>
      <c r="AM16" s="665"/>
      <c r="AN16" s="665"/>
      <c r="AO16" s="665"/>
      <c r="AP16" s="665"/>
      <c r="AQ16" s="665"/>
      <c r="AR16" s="665"/>
      <c r="AS16" s="665"/>
      <c r="AT16" s="660"/>
      <c r="AU16" s="661"/>
      <c r="AV16" s="661"/>
      <c r="AW16" s="662"/>
      <c r="AX16" s="471"/>
    </row>
    <row r="17" spans="2:50" ht="6.75" customHeight="1" x14ac:dyDescent="0.15">
      <c r="B17" s="489"/>
      <c r="C17" s="586"/>
      <c r="D17" s="587"/>
      <c r="E17" s="588"/>
      <c r="F17" s="592"/>
      <c r="G17" s="593"/>
      <c r="H17" s="593"/>
      <c r="I17" s="593"/>
      <c r="J17" s="593"/>
      <c r="K17" s="593"/>
      <c r="L17" s="593"/>
      <c r="M17" s="593"/>
      <c r="N17" s="590"/>
      <c r="O17" s="590"/>
      <c r="P17" s="590"/>
      <c r="Q17" s="590"/>
      <c r="R17" s="590"/>
      <c r="S17" s="579"/>
      <c r="T17" s="710"/>
      <c r="U17" s="711"/>
      <c r="V17" s="711"/>
      <c r="W17" s="711"/>
      <c r="X17" s="712"/>
      <c r="Y17" s="134"/>
      <c r="Z17" s="752"/>
      <c r="AA17" s="761"/>
      <c r="AB17" s="761"/>
      <c r="AC17" s="761"/>
      <c r="AD17" s="761"/>
      <c r="AE17" s="761"/>
      <c r="AF17" s="761"/>
      <c r="AG17" s="759"/>
      <c r="AH17" s="759"/>
      <c r="AI17" s="759"/>
      <c r="AJ17" s="757"/>
      <c r="AK17" s="135"/>
      <c r="AL17" s="491"/>
      <c r="AM17" s="665"/>
      <c r="AN17" s="665"/>
      <c r="AO17" s="665"/>
      <c r="AP17" s="665"/>
      <c r="AQ17" s="665"/>
      <c r="AR17" s="665"/>
      <c r="AS17" s="665"/>
      <c r="AT17" s="660"/>
      <c r="AU17" s="661"/>
      <c r="AV17" s="661"/>
      <c r="AW17" s="662"/>
      <c r="AX17" s="471"/>
    </row>
    <row r="18" spans="2:50" ht="6.75" customHeight="1" x14ac:dyDescent="0.15">
      <c r="B18" s="489"/>
      <c r="C18" s="519" t="s">
        <v>63</v>
      </c>
      <c r="D18" s="513" t="s" ph="1">
        <v>105</v>
      </c>
      <c r="E18" s="514"/>
      <c r="F18" s="478"/>
      <c r="G18" s="823"/>
      <c r="H18" s="823"/>
      <c r="I18" s="823"/>
      <c r="J18" s="823"/>
      <c r="K18" s="823"/>
      <c r="L18" s="823"/>
      <c r="M18" s="823"/>
      <c r="N18" s="823"/>
      <c r="O18" s="823"/>
      <c r="P18" s="823"/>
      <c r="Q18" s="823"/>
      <c r="R18" s="480"/>
      <c r="S18" s="481"/>
      <c r="T18" s="538">
        <v>5</v>
      </c>
      <c r="U18" s="713" t="s">
        <v>243</v>
      </c>
      <c r="V18" s="713"/>
      <c r="W18" s="713"/>
      <c r="X18" s="714"/>
      <c r="Y18" s="136"/>
      <c r="Z18" s="728" t="s">
        <v>133</v>
      </c>
      <c r="AA18" s="728"/>
      <c r="AB18" s="728"/>
      <c r="AC18" s="683"/>
      <c r="AD18" s="683"/>
      <c r="AE18" s="686" t="s">
        <v>79</v>
      </c>
      <c r="AF18" s="686"/>
      <c r="AG18" s="689"/>
      <c r="AH18" s="689"/>
      <c r="AI18" s="686" t="s">
        <v>80</v>
      </c>
      <c r="AJ18" s="686"/>
      <c r="AK18" s="137"/>
      <c r="AL18" s="491"/>
      <c r="AM18" s="665"/>
      <c r="AN18" s="665"/>
      <c r="AO18" s="665"/>
      <c r="AP18" s="665"/>
      <c r="AQ18" s="665"/>
      <c r="AR18" s="665"/>
      <c r="AS18" s="665"/>
      <c r="AT18" s="660"/>
      <c r="AU18" s="661"/>
      <c r="AV18" s="661"/>
      <c r="AW18" s="662"/>
      <c r="AX18" s="471"/>
    </row>
    <row r="19" spans="2:50" ht="6.75" customHeight="1" x14ac:dyDescent="0.15">
      <c r="B19" s="489"/>
      <c r="C19" s="520"/>
      <c r="D19" s="515"/>
      <c r="E19" s="516"/>
      <c r="F19" s="479"/>
      <c r="G19" s="824"/>
      <c r="H19" s="824"/>
      <c r="I19" s="824"/>
      <c r="J19" s="824"/>
      <c r="K19" s="824"/>
      <c r="L19" s="824"/>
      <c r="M19" s="824"/>
      <c r="N19" s="824"/>
      <c r="O19" s="824"/>
      <c r="P19" s="824"/>
      <c r="Q19" s="824"/>
      <c r="R19" s="482"/>
      <c r="S19" s="483"/>
      <c r="T19" s="539"/>
      <c r="U19" s="715"/>
      <c r="V19" s="715"/>
      <c r="W19" s="715"/>
      <c r="X19" s="716"/>
      <c r="Y19" s="132"/>
      <c r="Z19" s="729"/>
      <c r="AA19" s="729"/>
      <c r="AB19" s="729"/>
      <c r="AC19" s="684"/>
      <c r="AD19" s="684"/>
      <c r="AE19" s="687"/>
      <c r="AF19" s="687"/>
      <c r="AG19" s="690"/>
      <c r="AH19" s="690"/>
      <c r="AI19" s="687"/>
      <c r="AJ19" s="687"/>
      <c r="AK19" s="133"/>
      <c r="AL19" s="491">
        <v>11</v>
      </c>
      <c r="AM19" s="665" t="s">
        <v>74</v>
      </c>
      <c r="AN19" s="665"/>
      <c r="AO19" s="665"/>
      <c r="AP19" s="665"/>
      <c r="AQ19" s="665"/>
      <c r="AR19" s="665"/>
      <c r="AS19" s="665"/>
      <c r="AT19" s="660" t="s">
        <v>221</v>
      </c>
      <c r="AU19" s="661"/>
      <c r="AV19" s="661"/>
      <c r="AW19" s="662"/>
      <c r="AX19" s="471"/>
    </row>
    <row r="20" spans="2:50" s="96" customFormat="1" ht="6.75" customHeight="1" x14ac:dyDescent="0.15">
      <c r="B20" s="489"/>
      <c r="C20" s="520"/>
      <c r="D20" s="515"/>
      <c r="E20" s="516"/>
      <c r="F20" s="98"/>
      <c r="G20" s="824"/>
      <c r="H20" s="824"/>
      <c r="I20" s="824"/>
      <c r="J20" s="824"/>
      <c r="K20" s="824"/>
      <c r="L20" s="824"/>
      <c r="M20" s="824"/>
      <c r="N20" s="824"/>
      <c r="O20" s="824"/>
      <c r="P20" s="824"/>
      <c r="Q20" s="824"/>
      <c r="R20" s="482"/>
      <c r="S20" s="483"/>
      <c r="T20" s="539"/>
      <c r="U20" s="715"/>
      <c r="V20" s="715"/>
      <c r="W20" s="715"/>
      <c r="X20" s="716"/>
      <c r="Y20" s="132"/>
      <c r="Z20" s="729"/>
      <c r="AA20" s="729"/>
      <c r="AB20" s="729"/>
      <c r="AC20" s="684"/>
      <c r="AD20" s="684"/>
      <c r="AE20" s="687"/>
      <c r="AF20" s="687"/>
      <c r="AG20" s="690"/>
      <c r="AH20" s="690"/>
      <c r="AI20" s="687"/>
      <c r="AJ20" s="687"/>
      <c r="AK20" s="133"/>
      <c r="AL20" s="491"/>
      <c r="AM20" s="665"/>
      <c r="AN20" s="665"/>
      <c r="AO20" s="665"/>
      <c r="AP20" s="665"/>
      <c r="AQ20" s="665"/>
      <c r="AR20" s="665"/>
      <c r="AS20" s="665"/>
      <c r="AT20" s="660"/>
      <c r="AU20" s="661"/>
      <c r="AV20" s="661"/>
      <c r="AW20" s="662"/>
      <c r="AX20" s="471"/>
    </row>
    <row r="21" spans="2:50" ht="6.75" customHeight="1" x14ac:dyDescent="0.15">
      <c r="B21" s="489"/>
      <c r="C21" s="520"/>
      <c r="D21" s="515"/>
      <c r="E21" s="516"/>
      <c r="F21" s="603"/>
      <c r="G21" s="824"/>
      <c r="H21" s="824"/>
      <c r="I21" s="824"/>
      <c r="J21" s="824"/>
      <c r="K21" s="824"/>
      <c r="L21" s="824"/>
      <c r="M21" s="824"/>
      <c r="N21" s="824"/>
      <c r="O21" s="824"/>
      <c r="P21" s="824"/>
      <c r="Q21" s="824"/>
      <c r="R21" s="482"/>
      <c r="S21" s="483"/>
      <c r="T21" s="539"/>
      <c r="U21" s="715"/>
      <c r="V21" s="715"/>
      <c r="W21" s="715"/>
      <c r="X21" s="716"/>
      <c r="Y21" s="132"/>
      <c r="Z21" s="729"/>
      <c r="AA21" s="729"/>
      <c r="AB21" s="729"/>
      <c r="AC21" s="684"/>
      <c r="AD21" s="684"/>
      <c r="AE21" s="687"/>
      <c r="AF21" s="687"/>
      <c r="AG21" s="690"/>
      <c r="AH21" s="690"/>
      <c r="AI21" s="687"/>
      <c r="AJ21" s="687"/>
      <c r="AK21" s="133"/>
      <c r="AL21" s="491"/>
      <c r="AM21" s="665"/>
      <c r="AN21" s="665"/>
      <c r="AO21" s="665"/>
      <c r="AP21" s="665"/>
      <c r="AQ21" s="665"/>
      <c r="AR21" s="665"/>
      <c r="AS21" s="665"/>
      <c r="AT21" s="660"/>
      <c r="AU21" s="661"/>
      <c r="AV21" s="661"/>
      <c r="AW21" s="662"/>
      <c r="AX21" s="471"/>
    </row>
    <row r="22" spans="2:50" ht="6.75" customHeight="1" x14ac:dyDescent="0.15">
      <c r="B22" s="489"/>
      <c r="C22" s="583"/>
      <c r="D22" s="584"/>
      <c r="E22" s="585"/>
      <c r="F22" s="604"/>
      <c r="G22" s="825"/>
      <c r="H22" s="825"/>
      <c r="I22" s="825"/>
      <c r="J22" s="825"/>
      <c r="K22" s="825"/>
      <c r="L22" s="825"/>
      <c r="M22" s="825"/>
      <c r="N22" s="825"/>
      <c r="O22" s="825"/>
      <c r="P22" s="825"/>
      <c r="Q22" s="825"/>
      <c r="R22" s="482"/>
      <c r="S22" s="483"/>
      <c r="T22" s="540"/>
      <c r="U22" s="717"/>
      <c r="V22" s="717"/>
      <c r="W22" s="717"/>
      <c r="X22" s="718"/>
      <c r="Y22" s="134"/>
      <c r="Z22" s="730"/>
      <c r="AA22" s="730"/>
      <c r="AB22" s="730"/>
      <c r="AC22" s="685"/>
      <c r="AD22" s="685"/>
      <c r="AE22" s="688"/>
      <c r="AF22" s="688"/>
      <c r="AG22" s="691"/>
      <c r="AH22" s="691"/>
      <c r="AI22" s="688"/>
      <c r="AJ22" s="688"/>
      <c r="AK22" s="135"/>
      <c r="AL22" s="491"/>
      <c r="AM22" s="665"/>
      <c r="AN22" s="665"/>
      <c r="AO22" s="665"/>
      <c r="AP22" s="665"/>
      <c r="AQ22" s="665"/>
      <c r="AR22" s="665"/>
      <c r="AS22" s="665"/>
      <c r="AT22" s="660"/>
      <c r="AU22" s="661"/>
      <c r="AV22" s="661"/>
      <c r="AW22" s="662"/>
      <c r="AX22" s="471"/>
    </row>
    <row r="23" spans="2:50" ht="6.75" customHeight="1" x14ac:dyDescent="0.15">
      <c r="B23" s="489"/>
      <c r="C23" s="583"/>
      <c r="D23" s="584"/>
      <c r="E23" s="585"/>
      <c r="F23" s="604"/>
      <c r="G23" s="825"/>
      <c r="H23" s="825"/>
      <c r="I23" s="825"/>
      <c r="J23" s="825"/>
      <c r="K23" s="825"/>
      <c r="L23" s="825"/>
      <c r="M23" s="825"/>
      <c r="N23" s="825"/>
      <c r="O23" s="825"/>
      <c r="P23" s="825"/>
      <c r="Q23" s="825"/>
      <c r="R23" s="482"/>
      <c r="S23" s="483"/>
      <c r="T23" s="535">
        <v>6</v>
      </c>
      <c r="U23" s="713" t="s">
        <v>242</v>
      </c>
      <c r="V23" s="713"/>
      <c r="W23" s="713"/>
      <c r="X23" s="714"/>
      <c r="Y23" s="745"/>
      <c r="Z23" s="746"/>
      <c r="AA23" s="746"/>
      <c r="AB23" s="746"/>
      <c r="AC23" s="746"/>
      <c r="AD23" s="746"/>
      <c r="AE23" s="746"/>
      <c r="AF23" s="746"/>
      <c r="AG23" s="746"/>
      <c r="AH23" s="746"/>
      <c r="AI23" s="746"/>
      <c r="AJ23" s="746"/>
      <c r="AK23" s="747"/>
      <c r="AL23" s="491">
        <v>12</v>
      </c>
      <c r="AM23" s="492" t="s">
        <v>75</v>
      </c>
      <c r="AN23" s="492"/>
      <c r="AO23" s="492"/>
      <c r="AP23" s="492"/>
      <c r="AQ23" s="492"/>
      <c r="AR23" s="492"/>
      <c r="AS23" s="493"/>
      <c r="AT23" s="660" t="s">
        <v>221</v>
      </c>
      <c r="AU23" s="661"/>
      <c r="AV23" s="661"/>
      <c r="AW23" s="662"/>
    </row>
    <row r="24" spans="2:50" s="96" customFormat="1" ht="6.75" customHeight="1" x14ac:dyDescent="0.15">
      <c r="B24" s="489"/>
      <c r="C24" s="583"/>
      <c r="D24" s="584"/>
      <c r="E24" s="585"/>
      <c r="F24" s="604"/>
      <c r="G24" s="825"/>
      <c r="H24" s="825"/>
      <c r="I24" s="825"/>
      <c r="J24" s="825"/>
      <c r="K24" s="825"/>
      <c r="L24" s="825"/>
      <c r="M24" s="825"/>
      <c r="N24" s="825"/>
      <c r="O24" s="825"/>
      <c r="P24" s="825"/>
      <c r="Q24" s="825"/>
      <c r="R24" s="482"/>
      <c r="S24" s="483"/>
      <c r="T24" s="536"/>
      <c r="U24" s="715"/>
      <c r="V24" s="715"/>
      <c r="W24" s="715"/>
      <c r="X24" s="716"/>
      <c r="Y24" s="748"/>
      <c r="Z24" s="749"/>
      <c r="AA24" s="749"/>
      <c r="AB24" s="749"/>
      <c r="AC24" s="749"/>
      <c r="AD24" s="749"/>
      <c r="AE24" s="749"/>
      <c r="AF24" s="749"/>
      <c r="AG24" s="749"/>
      <c r="AH24" s="749"/>
      <c r="AI24" s="749"/>
      <c r="AJ24" s="749"/>
      <c r="AK24" s="750"/>
      <c r="AL24" s="491"/>
      <c r="AM24" s="494"/>
      <c r="AN24" s="494"/>
      <c r="AO24" s="494"/>
      <c r="AP24" s="494"/>
      <c r="AQ24" s="494"/>
      <c r="AR24" s="494"/>
      <c r="AS24" s="495"/>
      <c r="AT24" s="660"/>
      <c r="AU24" s="661"/>
      <c r="AV24" s="661"/>
      <c r="AW24" s="662"/>
    </row>
    <row r="25" spans="2:50" ht="6.75" customHeight="1" x14ac:dyDescent="0.15">
      <c r="B25" s="489"/>
      <c r="C25" s="583"/>
      <c r="D25" s="584"/>
      <c r="E25" s="585"/>
      <c r="F25" s="604"/>
      <c r="G25" s="825"/>
      <c r="H25" s="825"/>
      <c r="I25" s="825"/>
      <c r="J25" s="825"/>
      <c r="K25" s="825"/>
      <c r="L25" s="825"/>
      <c r="M25" s="825"/>
      <c r="N25" s="825"/>
      <c r="O25" s="825"/>
      <c r="P25" s="825"/>
      <c r="Q25" s="825"/>
      <c r="R25" s="482"/>
      <c r="S25" s="483"/>
      <c r="T25" s="536"/>
      <c r="U25" s="715"/>
      <c r="V25" s="715"/>
      <c r="W25" s="715"/>
      <c r="X25" s="716"/>
      <c r="Y25" s="748"/>
      <c r="Z25" s="749"/>
      <c r="AA25" s="749"/>
      <c r="AB25" s="749"/>
      <c r="AC25" s="749"/>
      <c r="AD25" s="749"/>
      <c r="AE25" s="749"/>
      <c r="AF25" s="749"/>
      <c r="AG25" s="749"/>
      <c r="AH25" s="749"/>
      <c r="AI25" s="749"/>
      <c r="AJ25" s="749"/>
      <c r="AK25" s="750"/>
      <c r="AL25" s="491"/>
      <c r="AM25" s="494"/>
      <c r="AN25" s="494"/>
      <c r="AO25" s="494"/>
      <c r="AP25" s="494"/>
      <c r="AQ25" s="494"/>
      <c r="AR25" s="494"/>
      <c r="AS25" s="495"/>
      <c r="AT25" s="660"/>
      <c r="AU25" s="661"/>
      <c r="AV25" s="661"/>
      <c r="AW25" s="662"/>
    </row>
    <row r="26" spans="2:50" ht="6.75" customHeight="1" x14ac:dyDescent="0.15">
      <c r="B26" s="489"/>
      <c r="C26" s="583"/>
      <c r="D26" s="584"/>
      <c r="E26" s="585"/>
      <c r="F26" s="604"/>
      <c r="G26" s="825"/>
      <c r="H26" s="825"/>
      <c r="I26" s="825"/>
      <c r="J26" s="825"/>
      <c r="K26" s="825"/>
      <c r="L26" s="825"/>
      <c r="M26" s="825"/>
      <c r="N26" s="825"/>
      <c r="O26" s="825"/>
      <c r="P26" s="825"/>
      <c r="Q26" s="825"/>
      <c r="R26" s="482"/>
      <c r="S26" s="483"/>
      <c r="T26" s="536"/>
      <c r="U26" s="715"/>
      <c r="V26" s="715"/>
      <c r="W26" s="715"/>
      <c r="X26" s="716"/>
      <c r="Y26" s="748"/>
      <c r="Z26" s="749"/>
      <c r="AA26" s="749"/>
      <c r="AB26" s="749"/>
      <c r="AC26" s="749"/>
      <c r="AD26" s="749"/>
      <c r="AE26" s="749"/>
      <c r="AF26" s="749"/>
      <c r="AG26" s="749"/>
      <c r="AH26" s="749"/>
      <c r="AI26" s="749"/>
      <c r="AJ26" s="749"/>
      <c r="AK26" s="750"/>
      <c r="AL26" s="491"/>
      <c r="AM26" s="496"/>
      <c r="AN26" s="496"/>
      <c r="AO26" s="496"/>
      <c r="AP26" s="496"/>
      <c r="AQ26" s="496"/>
      <c r="AR26" s="496"/>
      <c r="AS26" s="497"/>
      <c r="AT26" s="660"/>
      <c r="AU26" s="661"/>
      <c r="AV26" s="661"/>
      <c r="AW26" s="662"/>
    </row>
    <row r="27" spans="2:50" ht="6.75" customHeight="1" x14ac:dyDescent="0.15">
      <c r="B27" s="489"/>
      <c r="C27" s="583"/>
      <c r="D27" s="584"/>
      <c r="E27" s="585"/>
      <c r="F27" s="604"/>
      <c r="G27" s="825"/>
      <c r="H27" s="825"/>
      <c r="I27" s="825"/>
      <c r="J27" s="825"/>
      <c r="K27" s="825"/>
      <c r="L27" s="825"/>
      <c r="M27" s="825"/>
      <c r="N27" s="825"/>
      <c r="O27" s="825"/>
      <c r="P27" s="825"/>
      <c r="Q27" s="825"/>
      <c r="R27" s="482"/>
      <c r="S27" s="483"/>
      <c r="T27" s="536"/>
      <c r="U27" s="715"/>
      <c r="V27" s="715"/>
      <c r="W27" s="715"/>
      <c r="X27" s="716"/>
      <c r="Y27" s="723" t="s">
        <v>239</v>
      </c>
      <c r="Z27" s="726" t="s">
        <v>240</v>
      </c>
      <c r="AA27" s="726"/>
      <c r="AB27" s="743"/>
      <c r="AC27" s="743"/>
      <c r="AD27" s="743"/>
      <c r="AE27" s="743"/>
      <c r="AF27" s="743"/>
      <c r="AG27" s="743"/>
      <c r="AH27" s="743"/>
      <c r="AI27" s="743"/>
      <c r="AJ27" s="743"/>
      <c r="AK27" s="741" t="s">
        <v>150</v>
      </c>
      <c r="AL27" s="491">
        <v>13</v>
      </c>
      <c r="AM27" s="492" t="s">
        <v>76</v>
      </c>
      <c r="AN27" s="492"/>
      <c r="AO27" s="492"/>
      <c r="AP27" s="492"/>
      <c r="AQ27" s="492"/>
      <c r="AR27" s="492"/>
      <c r="AS27" s="493"/>
      <c r="AT27" s="657" t="s">
        <v>222</v>
      </c>
      <c r="AU27" s="658"/>
      <c r="AV27" s="658"/>
      <c r="AW27" s="659"/>
    </row>
    <row r="28" spans="2:50" s="96" customFormat="1" ht="6.75" customHeight="1" x14ac:dyDescent="0.15">
      <c r="B28" s="489"/>
      <c r="C28" s="583"/>
      <c r="D28" s="584"/>
      <c r="E28" s="585"/>
      <c r="F28" s="604"/>
      <c r="G28" s="523"/>
      <c r="H28" s="523"/>
      <c r="I28" s="523"/>
      <c r="J28" s="523"/>
      <c r="K28" s="523"/>
      <c r="L28" s="523"/>
      <c r="M28" s="523"/>
      <c r="N28" s="523"/>
      <c r="O28" s="523"/>
      <c r="P28" s="523"/>
      <c r="Q28" s="523"/>
      <c r="R28" s="97"/>
      <c r="S28" s="99"/>
      <c r="T28" s="537"/>
      <c r="U28" s="717"/>
      <c r="V28" s="717"/>
      <c r="W28" s="717"/>
      <c r="X28" s="718"/>
      <c r="Y28" s="724"/>
      <c r="Z28" s="727"/>
      <c r="AA28" s="727"/>
      <c r="AB28" s="744"/>
      <c r="AC28" s="744"/>
      <c r="AD28" s="744"/>
      <c r="AE28" s="744"/>
      <c r="AF28" s="744"/>
      <c r="AG28" s="744"/>
      <c r="AH28" s="744"/>
      <c r="AI28" s="744"/>
      <c r="AJ28" s="744"/>
      <c r="AK28" s="742"/>
      <c r="AL28" s="491"/>
      <c r="AM28" s="494"/>
      <c r="AN28" s="494"/>
      <c r="AO28" s="494"/>
      <c r="AP28" s="494"/>
      <c r="AQ28" s="494"/>
      <c r="AR28" s="494"/>
      <c r="AS28" s="495"/>
      <c r="AT28" s="657"/>
      <c r="AU28" s="658"/>
      <c r="AV28" s="658"/>
      <c r="AW28" s="659"/>
    </row>
    <row r="29" spans="2:50" ht="6.75" customHeight="1" x14ac:dyDescent="0.15">
      <c r="B29" s="489"/>
      <c r="C29" s="583"/>
      <c r="D29" s="584"/>
      <c r="E29" s="585"/>
      <c r="F29" s="604"/>
      <c r="G29" s="605"/>
      <c r="H29" s="606"/>
      <c r="I29" s="606"/>
      <c r="J29" s="522" t="s">
        <v>97</v>
      </c>
      <c r="K29" s="531"/>
      <c r="L29" s="531"/>
      <c r="M29" s="531"/>
      <c r="N29" s="531"/>
      <c r="O29" s="531"/>
      <c r="P29" s="531"/>
      <c r="Q29" s="531"/>
      <c r="R29" s="476" t="s">
        <v>98</v>
      </c>
      <c r="S29" s="477"/>
      <c r="T29" s="532">
        <v>7</v>
      </c>
      <c r="U29" s="713" t="s">
        <v>241</v>
      </c>
      <c r="V29" s="713"/>
      <c r="W29" s="713"/>
      <c r="X29" s="714"/>
      <c r="Y29" s="734"/>
      <c r="Z29" s="735"/>
      <c r="AA29" s="735"/>
      <c r="AB29" s="735"/>
      <c r="AC29" s="735"/>
      <c r="AD29" s="735"/>
      <c r="AE29" s="735"/>
      <c r="AF29" s="735"/>
      <c r="AG29" s="735"/>
      <c r="AH29" s="735"/>
      <c r="AI29" s="735"/>
      <c r="AJ29" s="735"/>
      <c r="AK29" s="736"/>
      <c r="AL29" s="491"/>
      <c r="AM29" s="494"/>
      <c r="AN29" s="494"/>
      <c r="AO29" s="494"/>
      <c r="AP29" s="494"/>
      <c r="AQ29" s="494"/>
      <c r="AR29" s="494"/>
      <c r="AS29" s="495"/>
      <c r="AT29" s="657"/>
      <c r="AU29" s="658"/>
      <c r="AV29" s="658"/>
      <c r="AW29" s="659"/>
    </row>
    <row r="30" spans="2:50" ht="6.75" customHeight="1" x14ac:dyDescent="0.15">
      <c r="B30" s="489"/>
      <c r="C30" s="583"/>
      <c r="D30" s="584"/>
      <c r="E30" s="585"/>
      <c r="F30" s="604"/>
      <c r="G30" s="607"/>
      <c r="H30" s="607"/>
      <c r="I30" s="607"/>
      <c r="J30" s="506"/>
      <c r="K30" s="191"/>
      <c r="L30" s="191"/>
      <c r="M30" s="191"/>
      <c r="N30" s="191"/>
      <c r="O30" s="191"/>
      <c r="P30" s="191"/>
      <c r="Q30" s="191"/>
      <c r="R30" s="476"/>
      <c r="S30" s="477"/>
      <c r="T30" s="533"/>
      <c r="U30" s="715"/>
      <c r="V30" s="715"/>
      <c r="W30" s="715"/>
      <c r="X30" s="716"/>
      <c r="Y30" s="737"/>
      <c r="Z30" s="738"/>
      <c r="AA30" s="738"/>
      <c r="AB30" s="738"/>
      <c r="AC30" s="738"/>
      <c r="AD30" s="738"/>
      <c r="AE30" s="738"/>
      <c r="AF30" s="738"/>
      <c r="AG30" s="738"/>
      <c r="AH30" s="738"/>
      <c r="AI30" s="738"/>
      <c r="AJ30" s="738"/>
      <c r="AK30" s="739"/>
      <c r="AL30" s="491"/>
      <c r="AM30" s="496"/>
      <c r="AN30" s="496"/>
      <c r="AO30" s="496"/>
      <c r="AP30" s="496"/>
      <c r="AQ30" s="496"/>
      <c r="AR30" s="496"/>
      <c r="AS30" s="497"/>
      <c r="AT30" s="657"/>
      <c r="AU30" s="658"/>
      <c r="AV30" s="658"/>
      <c r="AW30" s="659"/>
    </row>
    <row r="31" spans="2:50" ht="6.75" customHeight="1" x14ac:dyDescent="0.15">
      <c r="B31" s="489"/>
      <c r="C31" s="583"/>
      <c r="D31" s="584"/>
      <c r="E31" s="585"/>
      <c r="F31" s="604"/>
      <c r="G31" s="607"/>
      <c r="H31" s="607"/>
      <c r="I31" s="607"/>
      <c r="J31" s="506"/>
      <c r="K31" s="191"/>
      <c r="L31" s="191"/>
      <c r="M31" s="191"/>
      <c r="N31" s="191"/>
      <c r="O31" s="191"/>
      <c r="P31" s="191"/>
      <c r="Q31" s="191"/>
      <c r="R31" s="476"/>
      <c r="S31" s="477"/>
      <c r="T31" s="533"/>
      <c r="U31" s="715"/>
      <c r="V31" s="715"/>
      <c r="W31" s="715"/>
      <c r="X31" s="716"/>
      <c r="Y31" s="737"/>
      <c r="Z31" s="738"/>
      <c r="AA31" s="738"/>
      <c r="AB31" s="738"/>
      <c r="AC31" s="738"/>
      <c r="AD31" s="738"/>
      <c r="AE31" s="738"/>
      <c r="AF31" s="738"/>
      <c r="AG31" s="738"/>
      <c r="AH31" s="738"/>
      <c r="AI31" s="738"/>
      <c r="AJ31" s="738"/>
      <c r="AK31" s="739"/>
      <c r="AL31" s="491">
        <v>14</v>
      </c>
      <c r="AM31" s="665" t="s">
        <v>77</v>
      </c>
      <c r="AN31" s="665"/>
      <c r="AO31" s="665"/>
      <c r="AP31" s="665"/>
      <c r="AQ31" s="665"/>
      <c r="AR31" s="665"/>
      <c r="AS31" s="665"/>
      <c r="AT31" s="660" t="s">
        <v>221</v>
      </c>
      <c r="AU31" s="661"/>
      <c r="AV31" s="661"/>
      <c r="AW31" s="662"/>
    </row>
    <row r="32" spans="2:50" s="96" customFormat="1" ht="6.75" customHeight="1" x14ac:dyDescent="0.15">
      <c r="B32" s="489"/>
      <c r="C32" s="583"/>
      <c r="D32" s="584"/>
      <c r="E32" s="585"/>
      <c r="F32" s="604"/>
      <c r="G32" s="607"/>
      <c r="H32" s="607"/>
      <c r="I32" s="607"/>
      <c r="J32" s="506"/>
      <c r="K32" s="191"/>
      <c r="L32" s="191"/>
      <c r="M32" s="191"/>
      <c r="N32" s="191"/>
      <c r="O32" s="191"/>
      <c r="P32" s="191"/>
      <c r="Q32" s="191"/>
      <c r="R32" s="476"/>
      <c r="S32" s="477"/>
      <c r="T32" s="533"/>
      <c r="U32" s="715"/>
      <c r="V32" s="715"/>
      <c r="W32" s="715"/>
      <c r="X32" s="716"/>
      <c r="Y32" s="737"/>
      <c r="Z32" s="738"/>
      <c r="AA32" s="738"/>
      <c r="AB32" s="738"/>
      <c r="AC32" s="738"/>
      <c r="AD32" s="738"/>
      <c r="AE32" s="738"/>
      <c r="AF32" s="738"/>
      <c r="AG32" s="738"/>
      <c r="AH32" s="738"/>
      <c r="AI32" s="738"/>
      <c r="AJ32" s="738"/>
      <c r="AK32" s="739"/>
      <c r="AL32" s="491"/>
      <c r="AM32" s="665"/>
      <c r="AN32" s="665"/>
      <c r="AO32" s="665"/>
      <c r="AP32" s="665"/>
      <c r="AQ32" s="665"/>
      <c r="AR32" s="665"/>
      <c r="AS32" s="665"/>
      <c r="AT32" s="660"/>
      <c r="AU32" s="661"/>
      <c r="AV32" s="661"/>
      <c r="AW32" s="662"/>
    </row>
    <row r="33" spans="2:56" ht="6.75" customHeight="1" x14ac:dyDescent="0.15">
      <c r="B33" s="489"/>
      <c r="C33" s="583"/>
      <c r="D33" s="584"/>
      <c r="E33" s="585"/>
      <c r="F33" s="604"/>
      <c r="G33" s="607"/>
      <c r="H33" s="607"/>
      <c r="I33" s="607"/>
      <c r="J33" s="506"/>
      <c r="K33" s="191"/>
      <c r="L33" s="191"/>
      <c r="M33" s="191"/>
      <c r="N33" s="191"/>
      <c r="O33" s="191"/>
      <c r="P33" s="191"/>
      <c r="Q33" s="191"/>
      <c r="R33" s="476"/>
      <c r="S33" s="477"/>
      <c r="T33" s="533"/>
      <c r="U33" s="715"/>
      <c r="V33" s="715"/>
      <c r="W33" s="715"/>
      <c r="X33" s="716"/>
      <c r="Y33" s="723" t="s">
        <v>239</v>
      </c>
      <c r="Z33" s="726" t="s">
        <v>240</v>
      </c>
      <c r="AA33" s="726"/>
      <c r="AB33" s="743"/>
      <c r="AC33" s="743"/>
      <c r="AD33" s="743"/>
      <c r="AE33" s="743"/>
      <c r="AF33" s="743"/>
      <c r="AG33" s="743"/>
      <c r="AH33" s="743"/>
      <c r="AI33" s="743"/>
      <c r="AJ33" s="743"/>
      <c r="AK33" s="741" t="s">
        <v>149</v>
      </c>
      <c r="AL33" s="491"/>
      <c r="AM33" s="665"/>
      <c r="AN33" s="665"/>
      <c r="AO33" s="665"/>
      <c r="AP33" s="665"/>
      <c r="AQ33" s="665"/>
      <c r="AR33" s="665"/>
      <c r="AS33" s="665"/>
      <c r="AT33" s="660"/>
      <c r="AU33" s="661"/>
      <c r="AV33" s="661"/>
      <c r="AW33" s="662"/>
    </row>
    <row r="34" spans="2:56" ht="6.75" customHeight="1" thickBot="1" x14ac:dyDescent="0.2">
      <c r="B34" s="489"/>
      <c r="C34" s="609"/>
      <c r="D34" s="610"/>
      <c r="E34" s="585"/>
      <c r="F34" s="604"/>
      <c r="G34" s="608"/>
      <c r="H34" s="608"/>
      <c r="I34" s="608"/>
      <c r="J34" s="506"/>
      <c r="K34" s="191"/>
      <c r="L34" s="191"/>
      <c r="M34" s="191"/>
      <c r="N34" s="191"/>
      <c r="O34" s="191"/>
      <c r="P34" s="191"/>
      <c r="Q34" s="191"/>
      <c r="R34" s="476"/>
      <c r="S34" s="477"/>
      <c r="T34" s="534"/>
      <c r="U34" s="721"/>
      <c r="V34" s="721"/>
      <c r="W34" s="721"/>
      <c r="X34" s="722"/>
      <c r="Y34" s="725"/>
      <c r="Z34" s="740"/>
      <c r="AA34" s="740"/>
      <c r="AB34" s="743"/>
      <c r="AC34" s="743"/>
      <c r="AD34" s="743"/>
      <c r="AE34" s="743"/>
      <c r="AF34" s="743"/>
      <c r="AG34" s="743"/>
      <c r="AH34" s="743"/>
      <c r="AI34" s="743"/>
      <c r="AJ34" s="743"/>
      <c r="AK34" s="741"/>
      <c r="AL34" s="491"/>
      <c r="AM34" s="665"/>
      <c r="AN34" s="665"/>
      <c r="AO34" s="665"/>
      <c r="AP34" s="665"/>
      <c r="AQ34" s="665"/>
      <c r="AR34" s="665"/>
      <c r="AS34" s="665"/>
      <c r="AT34" s="660"/>
      <c r="AU34" s="661"/>
      <c r="AV34" s="661"/>
      <c r="AW34" s="662"/>
    </row>
    <row r="35" spans="2:56" ht="13.5" customHeight="1" x14ac:dyDescent="0.15">
      <c r="B35" s="507" t="s">
        <v>6</v>
      </c>
      <c r="C35" s="508"/>
      <c r="D35" s="509"/>
      <c r="E35" s="528" t="s">
        <v>81</v>
      </c>
      <c r="F35" s="529"/>
      <c r="G35" s="529"/>
      <c r="H35" s="529"/>
      <c r="I35" s="529"/>
      <c r="J35" s="529"/>
      <c r="K35" s="529"/>
      <c r="L35" s="529"/>
      <c r="M35" s="529"/>
      <c r="N35" s="529"/>
      <c r="O35" s="529"/>
      <c r="P35" s="529"/>
      <c r="Q35" s="529"/>
      <c r="R35" s="529"/>
      <c r="S35" s="529"/>
      <c r="T35" s="529"/>
      <c r="U35" s="529"/>
      <c r="V35" s="529"/>
      <c r="W35" s="529"/>
      <c r="X35" s="529"/>
      <c r="Y35" s="529"/>
      <c r="Z35" s="529"/>
      <c r="AA35" s="529"/>
      <c r="AB35" s="529"/>
      <c r="AC35" s="529"/>
      <c r="AD35" s="530"/>
      <c r="AE35" s="692">
        <v>14</v>
      </c>
      <c r="AF35" s="695" t="s">
        <v>89</v>
      </c>
      <c r="AG35" s="695"/>
      <c r="AH35" s="695"/>
      <c r="AI35" s="695"/>
      <c r="AJ35" s="695"/>
      <c r="AK35" s="696"/>
      <c r="AL35" s="189" t="s">
        <v>90</v>
      </c>
      <c r="AM35" s="651" t="s">
        <v>196</v>
      </c>
      <c r="AN35" s="652"/>
      <c r="AO35" s="652"/>
      <c r="AP35" s="652"/>
      <c r="AQ35" s="652"/>
      <c r="AR35" s="652"/>
      <c r="AS35" s="652"/>
      <c r="AT35" s="652"/>
      <c r="AU35" s="652"/>
      <c r="AV35" s="652"/>
      <c r="AW35" s="185"/>
    </row>
    <row r="36" spans="2:56" x14ac:dyDescent="0.15">
      <c r="B36" s="510"/>
      <c r="C36" s="511"/>
      <c r="D36" s="512"/>
      <c r="E36" s="494" t="s">
        <v>87</v>
      </c>
      <c r="F36" s="494"/>
      <c r="G36" s="494"/>
      <c r="H36" s="494"/>
      <c r="I36" s="494"/>
      <c r="J36" s="494"/>
      <c r="K36" s="527" t="s">
        <v>86</v>
      </c>
      <c r="L36" s="492"/>
      <c r="M36" s="492"/>
      <c r="N36" s="492"/>
      <c r="O36" s="493"/>
      <c r="P36" s="614" t="s">
        <v>85</v>
      </c>
      <c r="Q36" s="615"/>
      <c r="R36" s="615"/>
      <c r="S36" s="615"/>
      <c r="T36" s="615"/>
      <c r="U36" s="616"/>
      <c r="V36" s="527" t="s">
        <v>88</v>
      </c>
      <c r="W36" s="492"/>
      <c r="X36" s="492"/>
      <c r="Y36" s="492"/>
      <c r="Z36" s="492"/>
      <c r="AA36" s="492"/>
      <c r="AB36" s="492"/>
      <c r="AC36" s="492"/>
      <c r="AD36" s="613"/>
      <c r="AE36" s="693"/>
      <c r="AF36" s="697"/>
      <c r="AG36" s="697"/>
      <c r="AH36" s="697"/>
      <c r="AI36" s="697"/>
      <c r="AJ36" s="697"/>
      <c r="AK36" s="698"/>
      <c r="AL36" s="556"/>
      <c r="AM36" s="653"/>
      <c r="AN36" s="653"/>
      <c r="AO36" s="653"/>
      <c r="AP36" s="653"/>
      <c r="AQ36" s="653"/>
      <c r="AR36" s="653"/>
      <c r="AS36" s="653"/>
      <c r="AT36" s="653"/>
      <c r="AU36" s="653"/>
      <c r="AV36" s="653"/>
      <c r="AW36" s="186"/>
      <c r="AZ36" s="89" t="s">
        <v>229</v>
      </c>
      <c r="BA36" s="89" t="s">
        <v>230</v>
      </c>
      <c r="BB36" s="89" t="s">
        <v>231</v>
      </c>
    </row>
    <row r="37" spans="2:56" ht="9" customHeight="1" x14ac:dyDescent="0.15">
      <c r="B37" s="524">
        <v>1</v>
      </c>
      <c r="C37" s="189" t="s">
        <v>65</v>
      </c>
      <c r="D37" s="185"/>
      <c r="E37" s="120"/>
      <c r="F37" s="121" t="s">
        <v>46</v>
      </c>
      <c r="G37" s="121" t="s">
        <v>47</v>
      </c>
      <c r="H37" s="521" t="s">
        <v>48</v>
      </c>
      <c r="I37" s="521"/>
      <c r="J37" s="121" t="s">
        <v>49</v>
      </c>
      <c r="K37" s="11"/>
      <c r="L37" s="121" t="s">
        <v>46</v>
      </c>
      <c r="M37" s="121" t="s">
        <v>47</v>
      </c>
      <c r="N37" s="121" t="s">
        <v>48</v>
      </c>
      <c r="O37" s="12" t="s">
        <v>49</v>
      </c>
      <c r="P37" s="13"/>
      <c r="Q37" s="121" t="s">
        <v>46</v>
      </c>
      <c r="R37" s="121" t="s">
        <v>47</v>
      </c>
      <c r="S37" s="121" t="s">
        <v>48</v>
      </c>
      <c r="T37" s="14"/>
      <c r="U37" s="121" t="s">
        <v>49</v>
      </c>
      <c r="V37" s="11"/>
      <c r="W37" s="13"/>
      <c r="X37" s="121" t="s">
        <v>46</v>
      </c>
      <c r="Y37" s="121"/>
      <c r="Z37" s="121" t="s">
        <v>47</v>
      </c>
      <c r="AA37" s="121"/>
      <c r="AB37" s="121"/>
      <c r="AC37" s="121" t="s">
        <v>48</v>
      </c>
      <c r="AD37" s="15" t="s">
        <v>49</v>
      </c>
      <c r="AE37" s="693"/>
      <c r="AF37" s="697"/>
      <c r="AG37" s="697"/>
      <c r="AH37" s="697"/>
      <c r="AI37" s="697"/>
      <c r="AJ37" s="697"/>
      <c r="AK37" s="698"/>
      <c r="AL37" s="556"/>
      <c r="AM37" s="653"/>
      <c r="AN37" s="653"/>
      <c r="AO37" s="653"/>
      <c r="AP37" s="653"/>
      <c r="AQ37" s="653"/>
      <c r="AR37" s="653"/>
      <c r="AS37" s="653"/>
      <c r="AT37" s="653"/>
      <c r="AU37" s="653"/>
      <c r="AV37" s="653"/>
      <c r="AW37" s="186"/>
    </row>
    <row r="38" spans="2:56" ht="18" customHeight="1" x14ac:dyDescent="0.15">
      <c r="B38" s="525"/>
      <c r="C38" s="526"/>
      <c r="D38" s="187"/>
      <c r="E38" s="306" t="str">
        <f>IF(COUNTIF(全資産用!$C$10:$C$253,1)&gt;0,SUMIF(全資産用!$A$10:$A$253,1,全資産用!$AM$10:$AM$253),"")</f>
        <v/>
      </c>
      <c r="F38" s="283"/>
      <c r="G38" s="283"/>
      <c r="H38" s="283"/>
      <c r="I38" s="283"/>
      <c r="J38" s="284"/>
      <c r="K38" s="307" t="str">
        <f>IF(COUNTIF(減少資産用!$C$10:$C$258,B37)&gt;0,SUMIF(減少資産用!$C$10:$C$258,B37,減少資産用!$AN$10:$AN$258),"")</f>
        <v/>
      </c>
      <c r="L38" s="283"/>
      <c r="M38" s="283"/>
      <c r="N38" s="283"/>
      <c r="O38" s="284"/>
      <c r="P38" s="308" t="str">
        <f>IF(COUNTIF(全資産用!$A$10:$A$253,B37+10)&gt;0,SUMIF(全資産用!$A$10:$A$253,B37+10,全資産用!$AM$10:$AM$253),"")</f>
        <v/>
      </c>
      <c r="Q38" s="283"/>
      <c r="R38" s="283"/>
      <c r="S38" s="283"/>
      <c r="T38" s="283"/>
      <c r="U38" s="284"/>
      <c r="V38" s="611" t="str">
        <f>IF(AND(AZ38=0,BB38=0),"",IF((AZ38-BA38)&lt;0,"種類コード間違い",AZ38-BA38+BB38))</f>
        <v/>
      </c>
      <c r="W38" s="612"/>
      <c r="X38" s="599"/>
      <c r="Y38" s="599"/>
      <c r="Z38" s="599"/>
      <c r="AA38" s="599"/>
      <c r="AB38" s="599"/>
      <c r="AC38" s="599"/>
      <c r="AD38" s="600"/>
      <c r="AE38" s="693"/>
      <c r="AF38" s="697"/>
      <c r="AG38" s="697"/>
      <c r="AH38" s="697"/>
      <c r="AI38" s="697"/>
      <c r="AJ38" s="697"/>
      <c r="AK38" s="698"/>
      <c r="AL38" s="506" t="s">
        <v>91</v>
      </c>
      <c r="AM38" s="531" t="s">
        <v>253</v>
      </c>
      <c r="AN38" s="654"/>
      <c r="AO38" s="654"/>
      <c r="AP38" s="654"/>
      <c r="AQ38" s="654"/>
      <c r="AR38" s="654"/>
      <c r="AS38" s="654"/>
      <c r="AT38" s="654"/>
      <c r="AU38" s="654"/>
      <c r="AV38" s="654"/>
      <c r="AW38" s="186"/>
      <c r="AZ38" s="92">
        <f>IF(E38="",0,E38)</f>
        <v>0</v>
      </c>
      <c r="BA38" s="92">
        <f>IF(K38="",0,K38)</f>
        <v>0</v>
      </c>
      <c r="BB38" s="92">
        <f>IF(P38="",0,P38)</f>
        <v>0</v>
      </c>
      <c r="BC38" s="7" t="s">
        <v>223</v>
      </c>
    </row>
    <row r="39" spans="2:56" ht="13.5" customHeight="1" x14ac:dyDescent="0.15">
      <c r="B39" s="504">
        <v>2</v>
      </c>
      <c r="C39" s="505" t="s">
        <v>152</v>
      </c>
      <c r="D39" s="186"/>
      <c r="E39" s="260" t="str">
        <f>IF(COUNTIF(全資産用!$C$10:$C$253,B39)&gt;0,SUMIF(全資産用!$A$10:$A$253,B39,全資産用!$AM$10:$AM$253),"")</f>
        <v/>
      </c>
      <c r="F39" s="281"/>
      <c r="G39" s="281"/>
      <c r="H39" s="281"/>
      <c r="I39" s="281"/>
      <c r="J39" s="282"/>
      <c r="K39" s="293" t="str">
        <f>IF(COUNTIF(減少資産用!$C$10:$C$258,B39)&gt;0,SUMIF(減少資産用!$C$10:$C$258,B39,減少資産用!$AN$10:$AN$258),"")</f>
        <v/>
      </c>
      <c r="L39" s="294"/>
      <c r="M39" s="294"/>
      <c r="N39" s="294"/>
      <c r="O39" s="295"/>
      <c r="P39" s="280" t="str">
        <f>IF(COUNTIF(全資産用!$A$10:$A$253,B39+10)&gt;0,SUMIF(全資産用!$A$10:$A$253,B39+10,全資産用!$AM$10:$AM$253),"")</f>
        <v/>
      </c>
      <c r="Q39" s="281"/>
      <c r="R39" s="281"/>
      <c r="S39" s="281"/>
      <c r="T39" s="281"/>
      <c r="U39" s="282"/>
      <c r="V39" s="594" t="str">
        <f>IF(AND(AZ40=0,BB40=0),"",IF((AZ40-BA40)&lt;0,"種類コード間違い",AZ40-BA40+BB40))</f>
        <v/>
      </c>
      <c r="W39" s="595"/>
      <c r="X39" s="596"/>
      <c r="Y39" s="596"/>
      <c r="Z39" s="596"/>
      <c r="AA39" s="596"/>
      <c r="AB39" s="596"/>
      <c r="AC39" s="596"/>
      <c r="AD39" s="597"/>
      <c r="AE39" s="693"/>
      <c r="AF39" s="697"/>
      <c r="AG39" s="697"/>
      <c r="AH39" s="697"/>
      <c r="AI39" s="697"/>
      <c r="AJ39" s="697"/>
      <c r="AK39" s="698"/>
      <c r="AL39" s="556"/>
      <c r="AM39" s="655"/>
      <c r="AN39" s="655"/>
      <c r="AO39" s="655"/>
      <c r="AP39" s="655"/>
      <c r="AQ39" s="655"/>
      <c r="AR39" s="655"/>
      <c r="AS39" s="655"/>
      <c r="AT39" s="655"/>
      <c r="AU39" s="655"/>
      <c r="AV39" s="655"/>
      <c r="AW39" s="186"/>
      <c r="AY39" s="90"/>
      <c r="AZ39" s="94"/>
      <c r="BA39" s="94"/>
      <c r="BB39" s="94"/>
      <c r="BC39" s="90"/>
    </row>
    <row r="40" spans="2:56" ht="13.5" customHeight="1" x14ac:dyDescent="0.15">
      <c r="B40" s="504"/>
      <c r="C40" s="506"/>
      <c r="D40" s="186"/>
      <c r="E40" s="292">
        <f>SUMIF(全資産用!$C$9:$C$243,B39,全資産用!$AN$9:$AN$243)</f>
        <v>0</v>
      </c>
      <c r="F40" s="283"/>
      <c r="G40" s="283"/>
      <c r="H40" s="283"/>
      <c r="I40" s="283"/>
      <c r="J40" s="284"/>
      <c r="K40" s="296"/>
      <c r="L40" s="297"/>
      <c r="M40" s="297"/>
      <c r="N40" s="297"/>
      <c r="O40" s="298"/>
      <c r="P40" s="283"/>
      <c r="Q40" s="283"/>
      <c r="R40" s="283"/>
      <c r="S40" s="283"/>
      <c r="T40" s="283"/>
      <c r="U40" s="284"/>
      <c r="V40" s="598"/>
      <c r="W40" s="599"/>
      <c r="X40" s="599"/>
      <c r="Y40" s="599"/>
      <c r="Z40" s="599"/>
      <c r="AA40" s="599"/>
      <c r="AB40" s="599"/>
      <c r="AC40" s="599"/>
      <c r="AD40" s="600"/>
      <c r="AE40" s="693"/>
      <c r="AF40" s="697"/>
      <c r="AG40" s="697"/>
      <c r="AH40" s="697"/>
      <c r="AI40" s="697"/>
      <c r="AJ40" s="697"/>
      <c r="AK40" s="698"/>
      <c r="AL40" s="506" t="s">
        <v>92</v>
      </c>
      <c r="AM40" s="191" t="s">
        <v>252</v>
      </c>
      <c r="AN40" s="653"/>
      <c r="AO40" s="653"/>
      <c r="AP40" s="653"/>
      <c r="AQ40" s="653"/>
      <c r="AR40" s="653"/>
      <c r="AS40" s="653"/>
      <c r="AT40" s="653"/>
      <c r="AU40" s="653"/>
      <c r="AV40" s="653"/>
      <c r="AW40" s="186"/>
      <c r="AZ40" s="92">
        <f>IF(E39="",0,E39)</f>
        <v>0</v>
      </c>
      <c r="BA40" s="92">
        <f>IF(K39="",0,K39)</f>
        <v>0</v>
      </c>
      <c r="BB40" s="92">
        <f>IF(P39="",0,P39)</f>
        <v>0</v>
      </c>
      <c r="BC40" s="7" t="s">
        <v>224</v>
      </c>
      <c r="BD40" s="58"/>
    </row>
    <row r="41" spans="2:56" ht="13.5" customHeight="1" x14ac:dyDescent="0.15">
      <c r="B41" s="524">
        <v>3</v>
      </c>
      <c r="C41" s="189" t="s">
        <v>66</v>
      </c>
      <c r="D41" s="185"/>
      <c r="E41" s="260" t="str">
        <f>IF(COUNTIF(全資産用!$C$10:$C$253,B41)&gt;0,SUMIF(全資産用!$A$10:$A$253,B41,全資産用!$AM$10:$AM$253),"")</f>
        <v/>
      </c>
      <c r="F41" s="281"/>
      <c r="G41" s="281"/>
      <c r="H41" s="281"/>
      <c r="I41" s="281"/>
      <c r="J41" s="282"/>
      <c r="K41" s="293" t="str">
        <f>IF(COUNTIF(減少資産用!$C$10:$C$258,B41)&gt;0,SUMIF(減少資産用!$C$10:$C$258,B41,減少資産用!$AN$10:$AN$258),"")</f>
        <v/>
      </c>
      <c r="L41" s="294"/>
      <c r="M41" s="294"/>
      <c r="N41" s="294"/>
      <c r="O41" s="295"/>
      <c r="P41" s="280" t="str">
        <f>IF(COUNTIF(全資産用!$A$10:$A$253,B41+10)&gt;0,SUMIF(全資産用!$A$10:$A$253,B41+10,全資産用!$AM$10:$AM$253),"")</f>
        <v/>
      </c>
      <c r="Q41" s="281"/>
      <c r="R41" s="281"/>
      <c r="S41" s="281"/>
      <c r="T41" s="281"/>
      <c r="U41" s="282"/>
      <c r="V41" s="594" t="str">
        <f t="shared" ref="V41" si="0">IF(AND(AZ42=0,BB42=0),"",IF((AZ42-BA42)&lt;0,"種類コード間違い",AZ42-BA42+BB42))</f>
        <v/>
      </c>
      <c r="W41" s="595"/>
      <c r="X41" s="596"/>
      <c r="Y41" s="596"/>
      <c r="Z41" s="596"/>
      <c r="AA41" s="596"/>
      <c r="AB41" s="596"/>
      <c r="AC41" s="596"/>
      <c r="AD41" s="597"/>
      <c r="AE41" s="693"/>
      <c r="AF41" s="697"/>
      <c r="AG41" s="697"/>
      <c r="AH41" s="697"/>
      <c r="AI41" s="697"/>
      <c r="AJ41" s="697"/>
      <c r="AK41" s="698"/>
      <c r="AL41" s="556"/>
      <c r="AM41" s="653"/>
      <c r="AN41" s="653"/>
      <c r="AO41" s="653"/>
      <c r="AP41" s="653"/>
      <c r="AQ41" s="653"/>
      <c r="AR41" s="653"/>
      <c r="AS41" s="653"/>
      <c r="AT41" s="653"/>
      <c r="AU41" s="653"/>
      <c r="AV41" s="653"/>
      <c r="AW41" s="186"/>
      <c r="AY41" s="90"/>
      <c r="AZ41" s="94"/>
      <c r="BA41" s="94"/>
      <c r="BB41" s="94"/>
      <c r="BC41" s="90"/>
    </row>
    <row r="42" spans="2:56" ht="13.5" customHeight="1" x14ac:dyDescent="0.15">
      <c r="B42" s="525"/>
      <c r="C42" s="526"/>
      <c r="D42" s="187"/>
      <c r="E42" s="292">
        <f>SUMIF(全資産用!$C$9:$C$243,B41,全資産用!$AN$9:$AN$243)</f>
        <v>0</v>
      </c>
      <c r="F42" s="283"/>
      <c r="G42" s="283"/>
      <c r="H42" s="283"/>
      <c r="I42" s="283"/>
      <c r="J42" s="284"/>
      <c r="K42" s="296"/>
      <c r="L42" s="297"/>
      <c r="M42" s="297"/>
      <c r="N42" s="297"/>
      <c r="O42" s="298"/>
      <c r="P42" s="283"/>
      <c r="Q42" s="283"/>
      <c r="R42" s="283"/>
      <c r="S42" s="283"/>
      <c r="T42" s="283"/>
      <c r="U42" s="284"/>
      <c r="V42" s="598"/>
      <c r="W42" s="599"/>
      <c r="X42" s="599"/>
      <c r="Y42" s="599"/>
      <c r="Z42" s="599"/>
      <c r="AA42" s="599"/>
      <c r="AB42" s="599"/>
      <c r="AC42" s="599"/>
      <c r="AD42" s="600"/>
      <c r="AE42" s="694"/>
      <c r="AF42" s="699"/>
      <c r="AG42" s="699"/>
      <c r="AH42" s="699"/>
      <c r="AI42" s="699"/>
      <c r="AJ42" s="699"/>
      <c r="AK42" s="700"/>
      <c r="AL42" s="582"/>
      <c r="AM42" s="656"/>
      <c r="AN42" s="656"/>
      <c r="AO42" s="656"/>
      <c r="AP42" s="656"/>
      <c r="AQ42" s="656"/>
      <c r="AR42" s="656"/>
      <c r="AS42" s="656"/>
      <c r="AT42" s="656"/>
      <c r="AU42" s="656"/>
      <c r="AV42" s="656"/>
      <c r="AW42" s="187"/>
      <c r="AZ42" s="92">
        <f>IF(E41="",0,E41)</f>
        <v>0</v>
      </c>
      <c r="BA42" s="92">
        <f>IF(K41="",0,K41)</f>
        <v>0</v>
      </c>
      <c r="BB42" s="92">
        <f>IF(P41="",0,P41)</f>
        <v>0</v>
      </c>
      <c r="BC42" s="58" t="s">
        <v>225</v>
      </c>
      <c r="BD42" s="58"/>
    </row>
    <row r="43" spans="2:56" ht="13.5" customHeight="1" x14ac:dyDescent="0.15">
      <c r="B43" s="504">
        <v>4</v>
      </c>
      <c r="C43" s="506" t="s">
        <v>67</v>
      </c>
      <c r="D43" s="186"/>
      <c r="E43" s="260" t="str">
        <f>IF(COUNTIF(全資産用!$C$10:$C$253,B43)&gt;0,SUMIF(全資産用!$A$10:$A$253,B43,全資産用!$AM$10:$AM$253),"")</f>
        <v/>
      </c>
      <c r="F43" s="281"/>
      <c r="G43" s="281"/>
      <c r="H43" s="281"/>
      <c r="I43" s="281"/>
      <c r="J43" s="282"/>
      <c r="K43" s="293" t="str">
        <f>IF(COUNTIF(減少資産用!$C$10:$C$258,B43)&gt;0,SUMIF(減少資産用!$C$10:$C$258,B43,減少資産用!$AN$10:$AN$258),"")</f>
        <v/>
      </c>
      <c r="L43" s="294"/>
      <c r="M43" s="294"/>
      <c r="N43" s="294"/>
      <c r="O43" s="295"/>
      <c r="P43" s="280" t="str">
        <f>IF(COUNTIF(全資産用!$A$10:$A$253,B43+10)&gt;0,SUMIF(全資産用!$A$10:$A$253,B43+10,全資産用!$AM$10:$AM$253),"")</f>
        <v/>
      </c>
      <c r="Q43" s="281"/>
      <c r="R43" s="281"/>
      <c r="S43" s="281"/>
      <c r="T43" s="281"/>
      <c r="U43" s="282"/>
      <c r="V43" s="594" t="str">
        <f t="shared" ref="V43" si="1">IF(AND(AZ44=0,BB44=0),"",IF((AZ44-BA44)&lt;0,"種類コード間違い",AZ44-BA44+BB44))</f>
        <v/>
      </c>
      <c r="W43" s="595"/>
      <c r="X43" s="596"/>
      <c r="Y43" s="596"/>
      <c r="Z43" s="596"/>
      <c r="AA43" s="596"/>
      <c r="AB43" s="596"/>
      <c r="AC43" s="596"/>
      <c r="AD43" s="597"/>
      <c r="AE43" s="762">
        <v>15</v>
      </c>
      <c r="AF43" s="331" t="s">
        <v>96</v>
      </c>
      <c r="AG43" s="331"/>
      <c r="AH43" s="331"/>
      <c r="AI43" s="331"/>
      <c r="AJ43" s="331"/>
      <c r="AK43" s="332"/>
      <c r="AL43" s="188" t="s">
        <v>93</v>
      </c>
      <c r="AM43" s="189"/>
      <c r="AN43" s="189"/>
      <c r="AO43" s="189"/>
      <c r="AP43" s="189"/>
      <c r="AQ43" s="189"/>
      <c r="AR43" s="189"/>
      <c r="AS43" s="189"/>
      <c r="AT43" s="189"/>
      <c r="AU43" s="189"/>
      <c r="AV43" s="189"/>
      <c r="AW43" s="185"/>
      <c r="AY43" s="90"/>
      <c r="AZ43" s="94"/>
      <c r="BA43" s="94"/>
      <c r="BB43" s="94"/>
      <c r="BC43" s="90"/>
    </row>
    <row r="44" spans="2:56" ht="13.5" customHeight="1" x14ac:dyDescent="0.15">
      <c r="B44" s="504"/>
      <c r="C44" s="506"/>
      <c r="D44" s="186"/>
      <c r="E44" s="292">
        <f>SUMIF(全資産用!$C$9:$C$243,B43,全資産用!$AN$9:$AN$243)</f>
        <v>0</v>
      </c>
      <c r="F44" s="283"/>
      <c r="G44" s="283"/>
      <c r="H44" s="283"/>
      <c r="I44" s="283"/>
      <c r="J44" s="284"/>
      <c r="K44" s="296"/>
      <c r="L44" s="297"/>
      <c r="M44" s="297"/>
      <c r="N44" s="297"/>
      <c r="O44" s="298"/>
      <c r="P44" s="283"/>
      <c r="Q44" s="283"/>
      <c r="R44" s="283"/>
      <c r="S44" s="283"/>
      <c r="T44" s="283"/>
      <c r="U44" s="284"/>
      <c r="V44" s="598"/>
      <c r="W44" s="599"/>
      <c r="X44" s="599"/>
      <c r="Y44" s="599"/>
      <c r="Z44" s="599"/>
      <c r="AA44" s="599"/>
      <c r="AB44" s="599"/>
      <c r="AC44" s="599"/>
      <c r="AD44" s="600"/>
      <c r="AE44" s="239"/>
      <c r="AF44" s="333"/>
      <c r="AG44" s="333"/>
      <c r="AH44" s="333"/>
      <c r="AI44" s="333"/>
      <c r="AJ44" s="333"/>
      <c r="AK44" s="334"/>
      <c r="AL44" s="190"/>
      <c r="AM44" s="191"/>
      <c r="AN44" s="191"/>
      <c r="AO44" s="191"/>
      <c r="AP44" s="191"/>
      <c r="AQ44" s="191"/>
      <c r="AR44" s="191"/>
      <c r="AS44" s="191"/>
      <c r="AT44" s="191"/>
      <c r="AU44" s="191"/>
      <c r="AV44" s="191"/>
      <c r="AW44" s="192"/>
      <c r="AZ44" s="92">
        <f>IF(E43="",0,E43)</f>
        <v>0</v>
      </c>
      <c r="BA44" s="92">
        <f>IF(K43="",0,K43)</f>
        <v>0</v>
      </c>
      <c r="BB44" s="92">
        <f>IF(P43="",0,P43)</f>
        <v>0</v>
      </c>
      <c r="BC44" s="58" t="s">
        <v>226</v>
      </c>
      <c r="BD44" s="58"/>
    </row>
    <row r="45" spans="2:56" ht="13.5" customHeight="1" x14ac:dyDescent="0.15">
      <c r="B45" s="524">
        <v>5</v>
      </c>
      <c r="C45" s="560" t="s">
        <v>153</v>
      </c>
      <c r="D45" s="185"/>
      <c r="E45" s="260" t="str">
        <f>IF(COUNTIF(全資産用!$C$10:$C$253,B45)&gt;0,SUMIF(全資産用!$A$10:$A$253,B45,全資産用!$AM$10:$AM$253),"")</f>
        <v/>
      </c>
      <c r="F45" s="281"/>
      <c r="G45" s="281"/>
      <c r="H45" s="281"/>
      <c r="I45" s="281"/>
      <c r="J45" s="282"/>
      <c r="K45" s="293" t="str">
        <f>IF(COUNTIF(減少資産用!$C$10:$C$258,B45)&gt;0,SUMIF(減少資産用!$C$10:$C$258,B45,減少資産用!$AN$10:$AN$258),"")</f>
        <v/>
      </c>
      <c r="L45" s="294"/>
      <c r="M45" s="294"/>
      <c r="N45" s="294"/>
      <c r="O45" s="295"/>
      <c r="P45" s="280" t="str">
        <f>IF(COUNTIF(全資産用!$A$10:$A$253,B45+10)&gt;0,SUMIF(全資産用!$A$10:$A$253,B45+10,全資産用!$AM$10:$AM$253),"")</f>
        <v/>
      </c>
      <c r="Q45" s="281"/>
      <c r="R45" s="281"/>
      <c r="S45" s="281"/>
      <c r="T45" s="281"/>
      <c r="U45" s="282"/>
      <c r="V45" s="594" t="str">
        <f t="shared" ref="V45" si="2">IF(AND(AZ46=0,BB46=0),"",IF((AZ46-BA46)&lt;0,"種類コード間違い",AZ46-BA46+BB46))</f>
        <v/>
      </c>
      <c r="W45" s="595"/>
      <c r="X45" s="596"/>
      <c r="Y45" s="596"/>
      <c r="Z45" s="596"/>
      <c r="AA45" s="596"/>
      <c r="AB45" s="596"/>
      <c r="AC45" s="596"/>
      <c r="AD45" s="597"/>
      <c r="AE45" s="239"/>
      <c r="AF45" s="333"/>
      <c r="AG45" s="333"/>
      <c r="AH45" s="333"/>
      <c r="AI45" s="333"/>
      <c r="AJ45" s="333"/>
      <c r="AK45" s="334"/>
      <c r="AL45" s="190"/>
      <c r="AM45" s="191"/>
      <c r="AN45" s="191"/>
      <c r="AO45" s="191"/>
      <c r="AP45" s="191"/>
      <c r="AQ45" s="191"/>
      <c r="AR45" s="191"/>
      <c r="AS45" s="191"/>
      <c r="AT45" s="191"/>
      <c r="AU45" s="191"/>
      <c r="AV45" s="191"/>
      <c r="AW45" s="192"/>
      <c r="AY45" s="90"/>
      <c r="AZ45" s="94"/>
      <c r="BA45" s="94"/>
      <c r="BB45" s="94"/>
      <c r="BC45" s="90"/>
    </row>
    <row r="46" spans="2:56" ht="13.5" customHeight="1" x14ac:dyDescent="0.15">
      <c r="B46" s="525"/>
      <c r="C46" s="526"/>
      <c r="D46" s="187"/>
      <c r="E46" s="292">
        <f>SUMIF(全資産用!$C$9:$C$243,B45,全資産用!$AN$9:$AN$243)</f>
        <v>0</v>
      </c>
      <c r="F46" s="283"/>
      <c r="G46" s="283"/>
      <c r="H46" s="283"/>
      <c r="I46" s="283"/>
      <c r="J46" s="284"/>
      <c r="K46" s="296"/>
      <c r="L46" s="297"/>
      <c r="M46" s="297"/>
      <c r="N46" s="297"/>
      <c r="O46" s="298"/>
      <c r="P46" s="283"/>
      <c r="Q46" s="283"/>
      <c r="R46" s="283"/>
      <c r="S46" s="283"/>
      <c r="T46" s="283"/>
      <c r="U46" s="284"/>
      <c r="V46" s="598"/>
      <c r="W46" s="599"/>
      <c r="X46" s="599"/>
      <c r="Y46" s="599"/>
      <c r="Z46" s="599"/>
      <c r="AA46" s="599"/>
      <c r="AB46" s="599"/>
      <c r="AC46" s="599"/>
      <c r="AD46" s="600"/>
      <c r="AE46" s="130"/>
      <c r="AF46" s="139"/>
      <c r="AG46" s="601" t="s">
        <v>154</v>
      </c>
      <c r="AH46" s="634" t="s">
        <v>221</v>
      </c>
      <c r="AI46" s="634"/>
      <c r="AJ46" s="634"/>
      <c r="AK46" s="632" t="s">
        <v>155</v>
      </c>
      <c r="AL46" s="190"/>
      <c r="AM46" s="191"/>
      <c r="AN46" s="191"/>
      <c r="AO46" s="191"/>
      <c r="AP46" s="191"/>
      <c r="AQ46" s="191"/>
      <c r="AR46" s="191"/>
      <c r="AS46" s="191"/>
      <c r="AT46" s="191"/>
      <c r="AU46" s="191"/>
      <c r="AV46" s="191"/>
      <c r="AW46" s="192"/>
      <c r="AZ46" s="92">
        <f>IF(E45="",0,E45)</f>
        <v>0</v>
      </c>
      <c r="BA46" s="92">
        <f>IF(K45="",0,K45)</f>
        <v>0</v>
      </c>
      <c r="BB46" s="92">
        <f>IF(P45="",0,P45)</f>
        <v>0</v>
      </c>
      <c r="BC46" s="58" t="s">
        <v>227</v>
      </c>
      <c r="BD46" s="58"/>
    </row>
    <row r="47" spans="2:56" ht="13.5" customHeight="1" x14ac:dyDescent="0.15">
      <c r="B47" s="504">
        <v>6</v>
      </c>
      <c r="C47" s="545" t="s">
        <v>64</v>
      </c>
      <c r="D47" s="546"/>
      <c r="E47" s="260" t="str">
        <f>IF(COUNTIF(全資産用!$C$10:$C$253,B47)&gt;0,SUMIF(全資産用!$A$10:$A$253,B47,全資産用!$AM$10:$AM$253),"")</f>
        <v/>
      </c>
      <c r="F47" s="281"/>
      <c r="G47" s="281"/>
      <c r="H47" s="281"/>
      <c r="I47" s="281"/>
      <c r="J47" s="282"/>
      <c r="K47" s="293" t="str">
        <f>IF(COUNTIF(減少資産用!$C$10:$C$258,B47)&gt;0,SUMIF(減少資産用!$C$10:$C$258,B47,減少資産用!$AN$10:$AN$258),"")</f>
        <v/>
      </c>
      <c r="L47" s="294"/>
      <c r="M47" s="294"/>
      <c r="N47" s="294"/>
      <c r="O47" s="295"/>
      <c r="P47" s="280" t="str">
        <f>IF(COUNTIF(全資産用!$A$10:$A$253,B47+10)&gt;0,SUMIF(全資産用!$A$10:$A$253,B47+10,全資産用!$AM$10:$AM$253),"")</f>
        <v/>
      </c>
      <c r="Q47" s="281"/>
      <c r="R47" s="281"/>
      <c r="S47" s="281"/>
      <c r="T47" s="281"/>
      <c r="U47" s="282"/>
      <c r="V47" s="594" t="str">
        <f t="shared" ref="V47" si="3">IF(AND(AZ48=0,BB48=0),"",IF((AZ48-BA48)&lt;0,"種類コード間違い",AZ48-BA48+BB48))</f>
        <v/>
      </c>
      <c r="W47" s="595"/>
      <c r="X47" s="596"/>
      <c r="Y47" s="596"/>
      <c r="Z47" s="596"/>
      <c r="AA47" s="596"/>
      <c r="AB47" s="596"/>
      <c r="AC47" s="596"/>
      <c r="AD47" s="597"/>
      <c r="AE47" s="131"/>
      <c r="AF47" s="157"/>
      <c r="AG47" s="602"/>
      <c r="AH47" s="635"/>
      <c r="AI47" s="635"/>
      <c r="AJ47" s="635"/>
      <c r="AK47" s="633"/>
      <c r="AL47" s="193"/>
      <c r="AM47" s="194"/>
      <c r="AN47" s="194"/>
      <c r="AO47" s="194"/>
      <c r="AP47" s="194"/>
      <c r="AQ47" s="194"/>
      <c r="AR47" s="194"/>
      <c r="AS47" s="194"/>
      <c r="AT47" s="194"/>
      <c r="AU47" s="194"/>
      <c r="AV47" s="194"/>
      <c r="AW47" s="195"/>
      <c r="AY47" s="90"/>
      <c r="AZ47" s="94"/>
      <c r="BA47" s="94"/>
      <c r="BB47" s="94"/>
      <c r="BC47" s="90"/>
    </row>
    <row r="48" spans="2:56" ht="13.5" customHeight="1" x14ac:dyDescent="0.15">
      <c r="B48" s="504"/>
      <c r="C48" s="547"/>
      <c r="D48" s="546"/>
      <c r="E48" s="292">
        <f>SUMIF(全資産用!$C$9:$C$243,B47,全資産用!$AN$9:$AN$243)</f>
        <v>0</v>
      </c>
      <c r="F48" s="283"/>
      <c r="G48" s="283"/>
      <c r="H48" s="283"/>
      <c r="I48" s="283"/>
      <c r="J48" s="284"/>
      <c r="K48" s="296"/>
      <c r="L48" s="297"/>
      <c r="M48" s="297"/>
      <c r="N48" s="297"/>
      <c r="O48" s="298"/>
      <c r="P48" s="283"/>
      <c r="Q48" s="283"/>
      <c r="R48" s="283"/>
      <c r="S48" s="283"/>
      <c r="T48" s="283"/>
      <c r="U48" s="284"/>
      <c r="V48" s="598"/>
      <c r="W48" s="599"/>
      <c r="X48" s="599"/>
      <c r="Y48" s="599"/>
      <c r="Z48" s="599"/>
      <c r="AA48" s="599"/>
      <c r="AB48" s="599"/>
      <c r="AC48" s="599"/>
      <c r="AD48" s="600"/>
      <c r="AE48" s="196">
        <v>16</v>
      </c>
      <c r="AF48" s="196" t="s">
        <v>95</v>
      </c>
      <c r="AG48" s="196"/>
      <c r="AH48" s="196"/>
      <c r="AI48" s="196"/>
      <c r="AJ48" s="196"/>
      <c r="AK48" s="196"/>
      <c r="AL48" s="196"/>
      <c r="AM48" s="196"/>
      <c r="AN48" s="671" t="s">
        <v>134</v>
      </c>
      <c r="AO48" s="672"/>
      <c r="AP48" s="672"/>
      <c r="AQ48" s="672"/>
      <c r="AR48" s="672"/>
      <c r="AS48" s="672"/>
      <c r="AT48" s="672"/>
      <c r="AU48" s="672"/>
      <c r="AV48" s="672"/>
      <c r="AW48" s="673"/>
      <c r="AZ48" s="92">
        <f>IF(E47="",0,E47)</f>
        <v>0</v>
      </c>
      <c r="BA48" s="92">
        <f>IF(K47="",0,K47)</f>
        <v>0</v>
      </c>
      <c r="BB48" s="92">
        <f>IF(P47="",0,P47)</f>
        <v>0</v>
      </c>
      <c r="BC48" s="58" t="s">
        <v>228</v>
      </c>
      <c r="BD48" s="58"/>
    </row>
    <row r="49" spans="2:57" ht="13.5" customHeight="1" x14ac:dyDescent="0.15">
      <c r="B49" s="524">
        <v>7</v>
      </c>
      <c r="C49" s="548" t="s">
        <v>68</v>
      </c>
      <c r="D49" s="549"/>
      <c r="E49" s="222">
        <f>SUM(E38:J48)</f>
        <v>0</v>
      </c>
      <c r="F49" s="266"/>
      <c r="G49" s="266"/>
      <c r="H49" s="266"/>
      <c r="I49" s="266"/>
      <c r="J49" s="267"/>
      <c r="K49" s="620">
        <f>SUM(K38:O48)</f>
        <v>0</v>
      </c>
      <c r="L49" s="621"/>
      <c r="M49" s="621"/>
      <c r="N49" s="621"/>
      <c r="O49" s="622"/>
      <c r="P49" s="620">
        <f>SUM(P38:U48)</f>
        <v>0</v>
      </c>
      <c r="Q49" s="621"/>
      <c r="R49" s="621"/>
      <c r="S49" s="621"/>
      <c r="T49" s="621"/>
      <c r="U49" s="622"/>
      <c r="V49" s="260">
        <f>SUM(V38:AD48)</f>
        <v>0</v>
      </c>
      <c r="W49" s="280"/>
      <c r="X49" s="281"/>
      <c r="Y49" s="281"/>
      <c r="Z49" s="281"/>
      <c r="AA49" s="281"/>
      <c r="AB49" s="281"/>
      <c r="AC49" s="281"/>
      <c r="AD49" s="628"/>
      <c r="AE49" s="701"/>
      <c r="AF49" s="198"/>
      <c r="AG49" s="198"/>
      <c r="AH49" s="198"/>
      <c r="AI49" s="198"/>
      <c r="AJ49" s="198"/>
      <c r="AK49" s="198"/>
      <c r="AL49" s="198"/>
      <c r="AM49" s="198"/>
      <c r="AN49" s="674"/>
      <c r="AO49" s="675"/>
      <c r="AP49" s="675"/>
      <c r="AQ49" s="675"/>
      <c r="AR49" s="675"/>
      <c r="AS49" s="675"/>
      <c r="AT49" s="675"/>
      <c r="AU49" s="675"/>
      <c r="AV49" s="675"/>
      <c r="AW49" s="676"/>
    </row>
    <row r="50" spans="2:57" ht="13.5" customHeight="1" x14ac:dyDescent="0.15">
      <c r="B50" s="525"/>
      <c r="C50" s="550"/>
      <c r="D50" s="551"/>
      <c r="E50" s="570"/>
      <c r="F50" s="571"/>
      <c r="G50" s="571"/>
      <c r="H50" s="571"/>
      <c r="I50" s="571"/>
      <c r="J50" s="212"/>
      <c r="K50" s="623"/>
      <c r="L50" s="624"/>
      <c r="M50" s="624"/>
      <c r="N50" s="624"/>
      <c r="O50" s="625"/>
      <c r="P50" s="623"/>
      <c r="Q50" s="624"/>
      <c r="R50" s="624"/>
      <c r="S50" s="624"/>
      <c r="T50" s="624"/>
      <c r="U50" s="625"/>
      <c r="V50" s="292"/>
      <c r="W50" s="283"/>
      <c r="X50" s="283"/>
      <c r="Y50" s="283"/>
      <c r="Z50" s="283"/>
      <c r="AA50" s="283"/>
      <c r="AB50" s="283"/>
      <c r="AC50" s="283"/>
      <c r="AD50" s="629"/>
      <c r="AE50" s="702"/>
      <c r="AF50" s="703"/>
      <c r="AG50" s="703"/>
      <c r="AH50" s="703"/>
      <c r="AI50" s="703"/>
      <c r="AJ50" s="703"/>
      <c r="AK50" s="703"/>
      <c r="AL50" s="703"/>
      <c r="AM50" s="703"/>
      <c r="AN50" s="677"/>
      <c r="AO50" s="678"/>
      <c r="AP50" s="678"/>
      <c r="AQ50" s="678"/>
      <c r="AR50" s="678"/>
      <c r="AS50" s="678"/>
      <c r="AT50" s="678"/>
      <c r="AU50" s="678"/>
      <c r="AV50" s="678"/>
      <c r="AW50" s="679"/>
      <c r="BA50" s="58"/>
      <c r="BD50" s="56"/>
      <c r="BE50" s="56"/>
    </row>
    <row r="51" spans="2:57" s="8" customFormat="1" x14ac:dyDescent="0.15">
      <c r="B51" s="555"/>
      <c r="C51" s="556"/>
      <c r="D51" s="556"/>
      <c r="E51" s="556"/>
      <c r="F51" s="556"/>
      <c r="G51" s="556"/>
      <c r="H51" s="553" t="s">
        <v>6</v>
      </c>
      <c r="I51" s="548"/>
      <c r="J51" s="549"/>
      <c r="K51" s="553" t="s">
        <v>82</v>
      </c>
      <c r="L51" s="548"/>
      <c r="M51" s="548"/>
      <c r="N51" s="548"/>
      <c r="O51" s="549"/>
      <c r="P51" s="511" t="s">
        <v>83</v>
      </c>
      <c r="Q51" s="619"/>
      <c r="R51" s="619"/>
      <c r="S51" s="619"/>
      <c r="T51" s="619"/>
      <c r="U51" s="619"/>
      <c r="V51" s="553" t="s">
        <v>84</v>
      </c>
      <c r="W51" s="548"/>
      <c r="X51" s="548"/>
      <c r="Y51" s="548"/>
      <c r="Z51" s="548"/>
      <c r="AA51" s="548"/>
      <c r="AB51" s="548"/>
      <c r="AC51" s="548"/>
      <c r="AD51" s="626"/>
      <c r="AE51" s="196">
        <v>17</v>
      </c>
      <c r="AF51" s="196" t="s">
        <v>94</v>
      </c>
      <c r="AG51" s="196"/>
      <c r="AH51" s="196"/>
      <c r="AI51" s="196"/>
      <c r="AJ51" s="196"/>
      <c r="AK51" s="196"/>
      <c r="AL51" s="196"/>
      <c r="AM51" s="196"/>
      <c r="AN51" s="196"/>
      <c r="AO51" s="196"/>
      <c r="AP51" s="196"/>
      <c r="AQ51" s="196"/>
      <c r="AR51" s="196"/>
      <c r="AS51" s="196"/>
      <c r="AT51" s="196"/>
      <c r="AU51" s="196"/>
      <c r="AV51" s="196"/>
      <c r="AW51" s="197"/>
      <c r="AZ51" s="68"/>
    </row>
    <row r="52" spans="2:57" x14ac:dyDescent="0.15">
      <c r="B52" s="557"/>
      <c r="C52" s="556"/>
      <c r="D52" s="556"/>
      <c r="E52" s="556"/>
      <c r="F52" s="556"/>
      <c r="G52" s="556"/>
      <c r="H52" s="554"/>
      <c r="I52" s="511"/>
      <c r="J52" s="512"/>
      <c r="K52" s="554"/>
      <c r="L52" s="511"/>
      <c r="M52" s="511"/>
      <c r="N52" s="511"/>
      <c r="O52" s="512"/>
      <c r="P52" s="619"/>
      <c r="Q52" s="619"/>
      <c r="R52" s="619"/>
      <c r="S52" s="619"/>
      <c r="T52" s="619"/>
      <c r="U52" s="619"/>
      <c r="V52" s="554"/>
      <c r="W52" s="511"/>
      <c r="X52" s="511"/>
      <c r="Y52" s="511"/>
      <c r="Z52" s="511"/>
      <c r="AA52" s="511"/>
      <c r="AB52" s="511"/>
      <c r="AC52" s="511"/>
      <c r="AD52" s="627"/>
      <c r="AE52" s="198"/>
      <c r="AF52" s="198"/>
      <c r="AG52" s="198"/>
      <c r="AH52" s="198"/>
      <c r="AI52" s="198"/>
      <c r="AJ52" s="198"/>
      <c r="AK52" s="198"/>
      <c r="AL52" s="198"/>
      <c r="AM52" s="198"/>
      <c r="AN52" s="198"/>
      <c r="AO52" s="198"/>
      <c r="AP52" s="198"/>
      <c r="AQ52" s="198"/>
      <c r="AR52" s="198"/>
      <c r="AS52" s="198"/>
      <c r="AT52" s="198"/>
      <c r="AU52" s="198"/>
      <c r="AV52" s="198"/>
      <c r="AW52" s="199"/>
      <c r="AZ52" s="89" t="s">
        <v>234</v>
      </c>
      <c r="BA52" s="89" t="s">
        <v>232</v>
      </c>
      <c r="BB52" s="89" t="s">
        <v>233</v>
      </c>
    </row>
    <row r="53" spans="2:57" ht="9" customHeight="1" x14ac:dyDescent="0.15">
      <c r="B53" s="557"/>
      <c r="C53" s="556"/>
      <c r="D53" s="556"/>
      <c r="E53" s="556"/>
      <c r="F53" s="556"/>
      <c r="G53" s="556"/>
      <c r="H53" s="188">
        <v>1</v>
      </c>
      <c r="I53" s="576" t="s">
        <v>65</v>
      </c>
      <c r="J53" s="577"/>
      <c r="K53" s="16"/>
      <c r="L53" s="121" t="s">
        <v>46</v>
      </c>
      <c r="M53" s="121" t="s">
        <v>47</v>
      </c>
      <c r="N53" s="121" t="s">
        <v>48</v>
      </c>
      <c r="O53" s="12" t="s">
        <v>49</v>
      </c>
      <c r="P53" s="14"/>
      <c r="Q53" s="121" t="s">
        <v>46</v>
      </c>
      <c r="R53" s="121" t="s">
        <v>47</v>
      </c>
      <c r="S53" s="121" t="s">
        <v>48</v>
      </c>
      <c r="T53" s="521" t="s">
        <v>49</v>
      </c>
      <c r="U53" s="481"/>
      <c r="V53" s="17"/>
      <c r="W53" s="14"/>
      <c r="X53" s="121" t="s">
        <v>46</v>
      </c>
      <c r="Y53" s="121"/>
      <c r="Z53" s="121" t="s">
        <v>47</v>
      </c>
      <c r="AA53" s="121"/>
      <c r="AB53" s="121"/>
      <c r="AC53" s="121" t="s">
        <v>48</v>
      </c>
      <c r="AD53" s="15" t="s">
        <v>49</v>
      </c>
      <c r="AE53" s="642"/>
      <c r="AF53" s="643"/>
      <c r="AG53" s="191"/>
      <c r="AH53" s="191"/>
      <c r="AI53" s="191"/>
      <c r="AJ53" s="191"/>
      <c r="AK53" s="191"/>
      <c r="AL53" s="191"/>
      <c r="AM53" s="191"/>
      <c r="AN53" s="191"/>
      <c r="AO53" s="191"/>
      <c r="AP53" s="191"/>
      <c r="AQ53" s="191"/>
      <c r="AR53" s="191"/>
      <c r="AS53" s="191"/>
      <c r="AT53" s="191"/>
      <c r="AU53" s="191"/>
      <c r="AV53" s="191"/>
      <c r="AW53" s="186"/>
    </row>
    <row r="54" spans="2:57" ht="18" customHeight="1" x14ac:dyDescent="0.15">
      <c r="B54" s="557"/>
      <c r="C54" s="556"/>
      <c r="D54" s="556"/>
      <c r="E54" s="556"/>
      <c r="F54" s="556"/>
      <c r="G54" s="556"/>
      <c r="H54" s="552"/>
      <c r="I54" s="578"/>
      <c r="J54" s="579"/>
      <c r="K54" s="307" t="str">
        <f>IF(AZ54=0,"",AZ54)</f>
        <v/>
      </c>
      <c r="L54" s="283"/>
      <c r="M54" s="283"/>
      <c r="N54" s="283"/>
      <c r="O54" s="284"/>
      <c r="P54" s="216"/>
      <c r="Q54" s="214"/>
      <c r="R54" s="214"/>
      <c r="S54" s="214"/>
      <c r="T54" s="214"/>
      <c r="U54" s="215"/>
      <c r="V54" s="216"/>
      <c r="W54" s="217"/>
      <c r="X54" s="214"/>
      <c r="Y54" s="214"/>
      <c r="Z54" s="214"/>
      <c r="AA54" s="214"/>
      <c r="AB54" s="214"/>
      <c r="AC54" s="214"/>
      <c r="AD54" s="218"/>
      <c r="AE54" s="642"/>
      <c r="AF54" s="643"/>
      <c r="AG54" s="646"/>
      <c r="AH54" s="646"/>
      <c r="AI54" s="646"/>
      <c r="AJ54" s="646"/>
      <c r="AK54" s="646"/>
      <c r="AL54" s="646"/>
      <c r="AM54" s="646"/>
      <c r="AN54" s="646"/>
      <c r="AO54" s="646"/>
      <c r="AP54" s="646"/>
      <c r="AQ54" s="646"/>
      <c r="AR54" s="646"/>
      <c r="AS54" s="646"/>
      <c r="AT54" s="646"/>
      <c r="AU54" s="646"/>
      <c r="AV54" s="646"/>
      <c r="AW54" s="186"/>
      <c r="AZ54" s="92" t="str">
        <f>IF(COUNTIF(全資産用!$C$10:$C$253,H53)&gt;0,SUMIF(全資産用!$C$10:$C$253,H53,全資産用!$AU$10:$AU$253),"")</f>
        <v/>
      </c>
      <c r="BA54" s="92"/>
      <c r="BB54" s="92"/>
      <c r="BC54" s="90" t="s">
        <v>223</v>
      </c>
    </row>
    <row r="55" spans="2:57" ht="13.5" customHeight="1" x14ac:dyDescent="0.15">
      <c r="B55" s="557"/>
      <c r="C55" s="556"/>
      <c r="D55" s="556"/>
      <c r="E55" s="556"/>
      <c r="F55" s="556"/>
      <c r="G55" s="556"/>
      <c r="H55" s="568">
        <v>2</v>
      </c>
      <c r="I55" s="617" t="s">
        <v>152</v>
      </c>
      <c r="J55" s="618"/>
      <c r="K55" s="260" t="str">
        <f>IF(AZ56=0,"",AZ56)</f>
        <v/>
      </c>
      <c r="L55" s="281"/>
      <c r="M55" s="281"/>
      <c r="N55" s="281"/>
      <c r="O55" s="282"/>
      <c r="P55" s="226"/>
      <c r="Q55" s="223"/>
      <c r="R55" s="223"/>
      <c r="S55" s="223"/>
      <c r="T55" s="223"/>
      <c r="U55" s="224"/>
      <c r="V55" s="226"/>
      <c r="W55" s="227"/>
      <c r="X55" s="223"/>
      <c r="Y55" s="223"/>
      <c r="Z55" s="223"/>
      <c r="AA55" s="223"/>
      <c r="AB55" s="223"/>
      <c r="AC55" s="223"/>
      <c r="AD55" s="228"/>
      <c r="AE55" s="642"/>
      <c r="AF55" s="643"/>
      <c r="AG55" s="531"/>
      <c r="AH55" s="531"/>
      <c r="AI55" s="531"/>
      <c r="AJ55" s="531"/>
      <c r="AK55" s="531"/>
      <c r="AL55" s="531"/>
      <c r="AM55" s="531"/>
      <c r="AN55" s="531"/>
      <c r="AO55" s="531"/>
      <c r="AP55" s="531"/>
      <c r="AQ55" s="531"/>
      <c r="AR55" s="531"/>
      <c r="AS55" s="531"/>
      <c r="AT55" s="531"/>
      <c r="AU55" s="531"/>
      <c r="AV55" s="531"/>
      <c r="AW55" s="186"/>
      <c r="AY55" s="90"/>
      <c r="AZ55" s="95"/>
      <c r="BA55" s="95"/>
      <c r="BB55" s="95"/>
      <c r="BC55" s="90"/>
    </row>
    <row r="56" spans="2:57" ht="13.5" customHeight="1" x14ac:dyDescent="0.15">
      <c r="B56" s="557"/>
      <c r="C56" s="556"/>
      <c r="D56" s="556"/>
      <c r="E56" s="556"/>
      <c r="F56" s="556"/>
      <c r="G56" s="556"/>
      <c r="H56" s="568"/>
      <c r="I56" s="617"/>
      <c r="J56" s="618"/>
      <c r="K56" s="292"/>
      <c r="L56" s="283"/>
      <c r="M56" s="283"/>
      <c r="N56" s="283"/>
      <c r="O56" s="284"/>
      <c r="P56" s="225"/>
      <c r="Q56" s="214"/>
      <c r="R56" s="214"/>
      <c r="S56" s="214"/>
      <c r="T56" s="214"/>
      <c r="U56" s="215"/>
      <c r="V56" s="225"/>
      <c r="W56" s="214"/>
      <c r="X56" s="214"/>
      <c r="Y56" s="214"/>
      <c r="Z56" s="214"/>
      <c r="AA56" s="214"/>
      <c r="AB56" s="214"/>
      <c r="AC56" s="214"/>
      <c r="AD56" s="218"/>
      <c r="AE56" s="642"/>
      <c r="AF56" s="643"/>
      <c r="AG56" s="646"/>
      <c r="AH56" s="646"/>
      <c r="AI56" s="646"/>
      <c r="AJ56" s="646"/>
      <c r="AK56" s="646"/>
      <c r="AL56" s="646"/>
      <c r="AM56" s="646"/>
      <c r="AN56" s="646"/>
      <c r="AO56" s="646"/>
      <c r="AP56" s="646"/>
      <c r="AQ56" s="646"/>
      <c r="AR56" s="646"/>
      <c r="AS56" s="646"/>
      <c r="AT56" s="646"/>
      <c r="AU56" s="646"/>
      <c r="AV56" s="646"/>
      <c r="AW56" s="186"/>
      <c r="AZ56" s="93" t="str">
        <f>IF(COUNTIF(全資産用!$C$10:$C$253,H55)&gt;0,SUMIF(全資産用!$C$10:$C$253,H55,全資産用!$AU$10:$AU$253),"")</f>
        <v/>
      </c>
      <c r="BA56" s="92"/>
      <c r="BB56" s="92"/>
      <c r="BC56" s="90" t="s">
        <v>224</v>
      </c>
    </row>
    <row r="57" spans="2:57" ht="13.5" customHeight="1" x14ac:dyDescent="0.15">
      <c r="B57" s="557"/>
      <c r="C57" s="556"/>
      <c r="D57" s="556"/>
      <c r="E57" s="556"/>
      <c r="F57" s="556"/>
      <c r="G57" s="556"/>
      <c r="H57" s="188">
        <v>3</v>
      </c>
      <c r="I57" s="576" t="s">
        <v>66</v>
      </c>
      <c r="J57" s="577"/>
      <c r="K57" s="260" t="str">
        <f>IF(AZ58=0,"",AZ58)</f>
        <v/>
      </c>
      <c r="L57" s="281"/>
      <c r="M57" s="281"/>
      <c r="N57" s="281"/>
      <c r="O57" s="282"/>
      <c r="P57" s="226"/>
      <c r="Q57" s="223"/>
      <c r="R57" s="223"/>
      <c r="S57" s="223"/>
      <c r="T57" s="223"/>
      <c r="U57" s="224"/>
      <c r="V57" s="226"/>
      <c r="W57" s="227"/>
      <c r="X57" s="223"/>
      <c r="Y57" s="223"/>
      <c r="Z57" s="223"/>
      <c r="AA57" s="223"/>
      <c r="AB57" s="223"/>
      <c r="AC57" s="223"/>
      <c r="AD57" s="228"/>
      <c r="AE57" s="642"/>
      <c r="AF57" s="643"/>
      <c r="AG57" s="531"/>
      <c r="AH57" s="531"/>
      <c r="AI57" s="531"/>
      <c r="AJ57" s="531"/>
      <c r="AK57" s="531"/>
      <c r="AL57" s="531"/>
      <c r="AM57" s="531"/>
      <c r="AN57" s="531"/>
      <c r="AO57" s="531"/>
      <c r="AP57" s="531"/>
      <c r="AQ57" s="531"/>
      <c r="AR57" s="531"/>
      <c r="AS57" s="531"/>
      <c r="AT57" s="531"/>
      <c r="AU57" s="531"/>
      <c r="AV57" s="531"/>
      <c r="AW57" s="186"/>
      <c r="AY57" s="90"/>
      <c r="AZ57" s="95"/>
      <c r="BA57" s="95"/>
      <c r="BB57" s="95"/>
      <c r="BC57" s="90"/>
    </row>
    <row r="58" spans="2:57" ht="13.5" customHeight="1" x14ac:dyDescent="0.15">
      <c r="B58" s="557"/>
      <c r="C58" s="556"/>
      <c r="D58" s="556"/>
      <c r="E58" s="556"/>
      <c r="F58" s="556"/>
      <c r="G58" s="556"/>
      <c r="H58" s="552"/>
      <c r="I58" s="578"/>
      <c r="J58" s="579"/>
      <c r="K58" s="292"/>
      <c r="L58" s="283"/>
      <c r="M58" s="283"/>
      <c r="N58" s="283"/>
      <c r="O58" s="284"/>
      <c r="P58" s="225"/>
      <c r="Q58" s="214"/>
      <c r="R58" s="214"/>
      <c r="S58" s="214"/>
      <c r="T58" s="214"/>
      <c r="U58" s="215"/>
      <c r="V58" s="225"/>
      <c r="W58" s="214"/>
      <c r="X58" s="214"/>
      <c r="Y58" s="214"/>
      <c r="Z58" s="214"/>
      <c r="AA58" s="214"/>
      <c r="AB58" s="214"/>
      <c r="AC58" s="214"/>
      <c r="AD58" s="218"/>
      <c r="AE58" s="642"/>
      <c r="AF58" s="643"/>
      <c r="AG58" s="646"/>
      <c r="AH58" s="646"/>
      <c r="AI58" s="646"/>
      <c r="AJ58" s="646"/>
      <c r="AK58" s="646"/>
      <c r="AL58" s="646"/>
      <c r="AM58" s="646"/>
      <c r="AN58" s="646"/>
      <c r="AO58" s="646"/>
      <c r="AP58" s="646"/>
      <c r="AQ58" s="646"/>
      <c r="AR58" s="646"/>
      <c r="AS58" s="646"/>
      <c r="AT58" s="646"/>
      <c r="AU58" s="646"/>
      <c r="AV58" s="646"/>
      <c r="AW58" s="186"/>
      <c r="AZ58" s="92" t="str">
        <f>IF(COUNTIF(全資産用!$C$10:$C$253,H57)&gt;0,SUMIF(全資産用!$C$10:$C$253,H57,全資産用!$AU$10:$AU$253),"")</f>
        <v/>
      </c>
      <c r="BA58" s="92"/>
      <c r="BB58" s="92"/>
      <c r="BC58" s="90" t="s">
        <v>225</v>
      </c>
    </row>
    <row r="59" spans="2:57" ht="13.5" customHeight="1" x14ac:dyDescent="0.15">
      <c r="B59" s="557"/>
      <c r="C59" s="556"/>
      <c r="D59" s="556"/>
      <c r="E59" s="556"/>
      <c r="F59" s="556"/>
      <c r="G59" s="556"/>
      <c r="H59" s="568">
        <v>4</v>
      </c>
      <c r="I59" s="580" t="s">
        <v>67</v>
      </c>
      <c r="J59" s="581"/>
      <c r="K59" s="260" t="str">
        <f t="shared" ref="K59" si="4">IF(AZ60=0,"",AZ60)</f>
        <v/>
      </c>
      <c r="L59" s="281"/>
      <c r="M59" s="281"/>
      <c r="N59" s="281"/>
      <c r="O59" s="282"/>
      <c r="P59" s="226"/>
      <c r="Q59" s="223"/>
      <c r="R59" s="223"/>
      <c r="S59" s="223"/>
      <c r="T59" s="223"/>
      <c r="U59" s="224"/>
      <c r="V59" s="226"/>
      <c r="W59" s="227"/>
      <c r="X59" s="223"/>
      <c r="Y59" s="223"/>
      <c r="Z59" s="223"/>
      <c r="AA59" s="223"/>
      <c r="AB59" s="223"/>
      <c r="AC59" s="223"/>
      <c r="AD59" s="228"/>
      <c r="AE59" s="642"/>
      <c r="AF59" s="643"/>
      <c r="AG59" s="531"/>
      <c r="AH59" s="531"/>
      <c r="AI59" s="531"/>
      <c r="AJ59" s="531"/>
      <c r="AK59" s="531"/>
      <c r="AL59" s="531"/>
      <c r="AM59" s="531"/>
      <c r="AN59" s="531"/>
      <c r="AO59" s="531"/>
      <c r="AP59" s="531"/>
      <c r="AQ59" s="531"/>
      <c r="AR59" s="531"/>
      <c r="AS59" s="531"/>
      <c r="AT59" s="531"/>
      <c r="AU59" s="531"/>
      <c r="AV59" s="531"/>
      <c r="AW59" s="186"/>
      <c r="AY59" s="90"/>
      <c r="AZ59" s="95"/>
      <c r="BA59" s="95"/>
      <c r="BB59" s="95"/>
      <c r="BC59" s="90"/>
    </row>
    <row r="60" spans="2:57" ht="13.5" customHeight="1" x14ac:dyDescent="0.15">
      <c r="B60" s="557"/>
      <c r="C60" s="556"/>
      <c r="D60" s="556"/>
      <c r="E60" s="556"/>
      <c r="F60" s="556"/>
      <c r="G60" s="556"/>
      <c r="H60" s="568"/>
      <c r="I60" s="580"/>
      <c r="J60" s="581"/>
      <c r="K60" s="292"/>
      <c r="L60" s="283"/>
      <c r="M60" s="283"/>
      <c r="N60" s="283"/>
      <c r="O60" s="284"/>
      <c r="P60" s="225"/>
      <c r="Q60" s="214"/>
      <c r="R60" s="214"/>
      <c r="S60" s="214"/>
      <c r="T60" s="214"/>
      <c r="U60" s="215"/>
      <c r="V60" s="225"/>
      <c r="W60" s="214"/>
      <c r="X60" s="214"/>
      <c r="Y60" s="214"/>
      <c r="Z60" s="214"/>
      <c r="AA60" s="214"/>
      <c r="AB60" s="214"/>
      <c r="AC60" s="214"/>
      <c r="AD60" s="218"/>
      <c r="AE60" s="642"/>
      <c r="AF60" s="643"/>
      <c r="AG60" s="646"/>
      <c r="AH60" s="646"/>
      <c r="AI60" s="646"/>
      <c r="AJ60" s="646"/>
      <c r="AK60" s="646"/>
      <c r="AL60" s="646"/>
      <c r="AM60" s="646"/>
      <c r="AN60" s="646"/>
      <c r="AO60" s="646"/>
      <c r="AP60" s="646"/>
      <c r="AQ60" s="646"/>
      <c r="AR60" s="646"/>
      <c r="AS60" s="646"/>
      <c r="AT60" s="646"/>
      <c r="AU60" s="646"/>
      <c r="AV60" s="646"/>
      <c r="AW60" s="186"/>
      <c r="AZ60" s="92" t="str">
        <f>IF(COUNTIF(全資産用!$C$10:$C$253,H59)&gt;0,SUMIF(全資産用!$C$10:$C$253,H59,全資産用!$AU$10:$AU$253),"")</f>
        <v/>
      </c>
      <c r="BA60" s="92" t="str">
        <f>IF(COUNTIF(全資産用!$C$10:$C$253,B43)&gt;0,SUMIF(全資産用!$C$10:$C$253,B43,全資産用!$AU$10:$AU$253),"")</f>
        <v/>
      </c>
      <c r="BB60" s="92"/>
      <c r="BC60" s="90" t="s">
        <v>226</v>
      </c>
    </row>
    <row r="61" spans="2:57" ht="13.5" customHeight="1" x14ac:dyDescent="0.15">
      <c r="B61" s="557"/>
      <c r="C61" s="556"/>
      <c r="D61" s="556"/>
      <c r="E61" s="556"/>
      <c r="F61" s="556"/>
      <c r="G61" s="556"/>
      <c r="H61" s="188">
        <v>5</v>
      </c>
      <c r="I61" s="572" t="s">
        <v>153</v>
      </c>
      <c r="J61" s="573"/>
      <c r="K61" s="260" t="str">
        <f t="shared" ref="K61" si="5">IF(AZ62=0,"",AZ62)</f>
        <v/>
      </c>
      <c r="L61" s="281"/>
      <c r="M61" s="281"/>
      <c r="N61" s="281"/>
      <c r="O61" s="282"/>
      <c r="P61" s="226"/>
      <c r="Q61" s="223"/>
      <c r="R61" s="223"/>
      <c r="S61" s="223"/>
      <c r="T61" s="223"/>
      <c r="U61" s="224"/>
      <c r="V61" s="226"/>
      <c r="W61" s="227"/>
      <c r="X61" s="223"/>
      <c r="Y61" s="223"/>
      <c r="Z61" s="223"/>
      <c r="AA61" s="223"/>
      <c r="AB61" s="223"/>
      <c r="AC61" s="223"/>
      <c r="AD61" s="228"/>
      <c r="AE61" s="642"/>
      <c r="AF61" s="643"/>
      <c r="AG61" s="531"/>
      <c r="AH61" s="531"/>
      <c r="AI61" s="531"/>
      <c r="AJ61" s="531"/>
      <c r="AK61" s="531"/>
      <c r="AL61" s="531"/>
      <c r="AM61" s="531"/>
      <c r="AN61" s="531"/>
      <c r="AO61" s="531"/>
      <c r="AP61" s="531"/>
      <c r="AQ61" s="531"/>
      <c r="AR61" s="531"/>
      <c r="AS61" s="531"/>
      <c r="AT61" s="531"/>
      <c r="AU61" s="531"/>
      <c r="AV61" s="531"/>
      <c r="AW61" s="186"/>
      <c r="AY61" s="90"/>
      <c r="AZ61" s="95"/>
      <c r="BA61" s="95"/>
      <c r="BB61" s="95"/>
      <c r="BC61" s="90"/>
    </row>
    <row r="62" spans="2:57" ht="13.5" customHeight="1" x14ac:dyDescent="0.15">
      <c r="B62" s="557"/>
      <c r="C62" s="556"/>
      <c r="D62" s="556"/>
      <c r="E62" s="556"/>
      <c r="F62" s="556"/>
      <c r="G62" s="556"/>
      <c r="H62" s="552"/>
      <c r="I62" s="574"/>
      <c r="J62" s="575"/>
      <c r="K62" s="292"/>
      <c r="L62" s="283"/>
      <c r="M62" s="283"/>
      <c r="N62" s="283"/>
      <c r="O62" s="284"/>
      <c r="P62" s="225"/>
      <c r="Q62" s="214"/>
      <c r="R62" s="214"/>
      <c r="S62" s="214"/>
      <c r="T62" s="214"/>
      <c r="U62" s="215"/>
      <c r="V62" s="225"/>
      <c r="W62" s="214"/>
      <c r="X62" s="214"/>
      <c r="Y62" s="214"/>
      <c r="Z62" s="214"/>
      <c r="AA62" s="214"/>
      <c r="AB62" s="214"/>
      <c r="AC62" s="214"/>
      <c r="AD62" s="218"/>
      <c r="AE62" s="642"/>
      <c r="AF62" s="643"/>
      <c r="AG62" s="646"/>
      <c r="AH62" s="646"/>
      <c r="AI62" s="646"/>
      <c r="AJ62" s="646"/>
      <c r="AK62" s="646"/>
      <c r="AL62" s="646"/>
      <c r="AM62" s="646"/>
      <c r="AN62" s="646"/>
      <c r="AO62" s="646"/>
      <c r="AP62" s="646"/>
      <c r="AQ62" s="646"/>
      <c r="AR62" s="646"/>
      <c r="AS62" s="646"/>
      <c r="AT62" s="646"/>
      <c r="AU62" s="646"/>
      <c r="AV62" s="646"/>
      <c r="AW62" s="186"/>
      <c r="AZ62" s="92" t="str">
        <f>IF(COUNTIF(全資産用!$C$10:$C$253,H61)&gt;0,SUMIF(全資産用!$C$10:$C$253,H61,全資産用!$AU$10:$AU$253),"")</f>
        <v/>
      </c>
      <c r="BA62" s="92"/>
      <c r="BB62" s="92"/>
      <c r="BC62" s="90" t="s">
        <v>227</v>
      </c>
    </row>
    <row r="63" spans="2:57" ht="13.5" customHeight="1" x14ac:dyDescent="0.15">
      <c r="B63" s="557"/>
      <c r="C63" s="556"/>
      <c r="D63" s="556"/>
      <c r="E63" s="556"/>
      <c r="F63" s="556"/>
      <c r="G63" s="556"/>
      <c r="H63" s="188">
        <v>6</v>
      </c>
      <c r="I63" s="561" t="s">
        <v>64</v>
      </c>
      <c r="J63" s="562"/>
      <c r="K63" s="260" t="str">
        <f t="shared" ref="K63" si="6">IF(AZ64=0,"",AZ64)</f>
        <v/>
      </c>
      <c r="L63" s="281"/>
      <c r="M63" s="281"/>
      <c r="N63" s="281"/>
      <c r="O63" s="282"/>
      <c r="P63" s="226"/>
      <c r="Q63" s="223"/>
      <c r="R63" s="223"/>
      <c r="S63" s="223"/>
      <c r="T63" s="223"/>
      <c r="U63" s="224"/>
      <c r="V63" s="226"/>
      <c r="W63" s="227"/>
      <c r="X63" s="223"/>
      <c r="Y63" s="223"/>
      <c r="Z63" s="223"/>
      <c r="AA63" s="223"/>
      <c r="AB63" s="223"/>
      <c r="AC63" s="223"/>
      <c r="AD63" s="228"/>
      <c r="AE63" s="642"/>
      <c r="AF63" s="643"/>
      <c r="AG63" s="531"/>
      <c r="AH63" s="531"/>
      <c r="AI63" s="531"/>
      <c r="AJ63" s="531"/>
      <c r="AK63" s="531"/>
      <c r="AL63" s="531"/>
      <c r="AM63" s="531"/>
      <c r="AN63" s="531"/>
      <c r="AO63" s="531"/>
      <c r="AP63" s="531"/>
      <c r="AQ63" s="531"/>
      <c r="AR63" s="531"/>
      <c r="AS63" s="531"/>
      <c r="AT63" s="531"/>
      <c r="AU63" s="531"/>
      <c r="AV63" s="531"/>
      <c r="AW63" s="186"/>
      <c r="AY63" s="90"/>
      <c r="AZ63" s="95"/>
      <c r="BA63" s="95"/>
      <c r="BB63" s="95"/>
      <c r="BC63" s="90"/>
    </row>
    <row r="64" spans="2:57" ht="13.5" customHeight="1" x14ac:dyDescent="0.15">
      <c r="B64" s="557"/>
      <c r="C64" s="556"/>
      <c r="D64" s="556"/>
      <c r="E64" s="556"/>
      <c r="F64" s="556"/>
      <c r="G64" s="556"/>
      <c r="H64" s="552"/>
      <c r="I64" s="563"/>
      <c r="J64" s="564"/>
      <c r="K64" s="292"/>
      <c r="L64" s="283"/>
      <c r="M64" s="283"/>
      <c r="N64" s="283"/>
      <c r="O64" s="284"/>
      <c r="P64" s="225"/>
      <c r="Q64" s="214"/>
      <c r="R64" s="214"/>
      <c r="S64" s="214"/>
      <c r="T64" s="214"/>
      <c r="U64" s="215"/>
      <c r="V64" s="225"/>
      <c r="W64" s="214"/>
      <c r="X64" s="214"/>
      <c r="Y64" s="214"/>
      <c r="Z64" s="214"/>
      <c r="AA64" s="214"/>
      <c r="AB64" s="214"/>
      <c r="AC64" s="214"/>
      <c r="AD64" s="218"/>
      <c r="AE64" s="642"/>
      <c r="AF64" s="643"/>
      <c r="AG64" s="646"/>
      <c r="AH64" s="646"/>
      <c r="AI64" s="646"/>
      <c r="AJ64" s="646"/>
      <c r="AK64" s="646"/>
      <c r="AL64" s="646"/>
      <c r="AM64" s="646"/>
      <c r="AN64" s="646"/>
      <c r="AO64" s="646"/>
      <c r="AP64" s="646"/>
      <c r="AQ64" s="646"/>
      <c r="AR64" s="646"/>
      <c r="AS64" s="646"/>
      <c r="AT64" s="646"/>
      <c r="AU64" s="646"/>
      <c r="AV64" s="646"/>
      <c r="AW64" s="186"/>
      <c r="AZ64" s="92" t="str">
        <f>IF(COUNTIF(全資産用!$C$10:$C$253,H63)&gt;0,SUMIF(全資産用!$C$10:$C$253,H63,全資産用!$AU$10:$AU$253),"")</f>
        <v/>
      </c>
      <c r="BA64" s="92"/>
      <c r="BB64" s="92"/>
      <c r="BC64" s="90" t="s">
        <v>228</v>
      </c>
    </row>
    <row r="65" spans="1:52" ht="13.5" customHeight="1" x14ac:dyDescent="0.15">
      <c r="B65" s="557"/>
      <c r="C65" s="556"/>
      <c r="D65" s="556"/>
      <c r="E65" s="556"/>
      <c r="F65" s="556"/>
      <c r="G65" s="556"/>
      <c r="H65" s="568">
        <v>7</v>
      </c>
      <c r="I65" s="554" t="s">
        <v>68</v>
      </c>
      <c r="J65" s="565"/>
      <c r="K65" s="260">
        <f>SUM(K54:O64)</f>
        <v>0</v>
      </c>
      <c r="L65" s="261"/>
      <c r="M65" s="261"/>
      <c r="N65" s="261"/>
      <c r="O65" s="262"/>
      <c r="P65" s="636">
        <f>SUM(P54:U64)</f>
        <v>0</v>
      </c>
      <c r="Q65" s="637"/>
      <c r="R65" s="637"/>
      <c r="S65" s="637"/>
      <c r="T65" s="637"/>
      <c r="U65" s="638"/>
      <c r="V65" s="636">
        <f>SUM(V54:AD64)</f>
        <v>0</v>
      </c>
      <c r="W65" s="666"/>
      <c r="X65" s="637"/>
      <c r="Y65" s="637"/>
      <c r="Z65" s="637"/>
      <c r="AA65" s="637"/>
      <c r="AB65" s="637"/>
      <c r="AC65" s="637"/>
      <c r="AD65" s="667"/>
      <c r="AE65" s="642"/>
      <c r="AF65" s="643"/>
      <c r="AG65" s="669"/>
      <c r="AH65" s="669"/>
      <c r="AI65" s="669"/>
      <c r="AJ65" s="669"/>
      <c r="AK65" s="669"/>
      <c r="AL65" s="669"/>
      <c r="AM65" s="669"/>
      <c r="AN65" s="669"/>
      <c r="AO65" s="669"/>
      <c r="AP65" s="669"/>
      <c r="AQ65" s="669"/>
      <c r="AR65" s="669"/>
      <c r="AS65" s="669"/>
      <c r="AT65" s="669"/>
      <c r="AU65" s="669"/>
      <c r="AV65" s="669"/>
      <c r="AW65" s="186"/>
    </row>
    <row r="66" spans="1:52" ht="14.25" customHeight="1" thickBot="1" x14ac:dyDescent="0.2">
      <c r="B66" s="558"/>
      <c r="C66" s="559"/>
      <c r="D66" s="559"/>
      <c r="E66" s="559"/>
      <c r="F66" s="559"/>
      <c r="G66" s="559"/>
      <c r="H66" s="569"/>
      <c r="I66" s="566"/>
      <c r="J66" s="567"/>
      <c r="K66" s="263"/>
      <c r="L66" s="264"/>
      <c r="M66" s="264"/>
      <c r="N66" s="264"/>
      <c r="O66" s="265"/>
      <c r="P66" s="639"/>
      <c r="Q66" s="640"/>
      <c r="R66" s="640"/>
      <c r="S66" s="640"/>
      <c r="T66" s="640"/>
      <c r="U66" s="641"/>
      <c r="V66" s="639"/>
      <c r="W66" s="640"/>
      <c r="X66" s="640"/>
      <c r="Y66" s="640"/>
      <c r="Z66" s="640"/>
      <c r="AA66" s="640"/>
      <c r="AB66" s="640"/>
      <c r="AC66" s="640"/>
      <c r="AD66" s="668"/>
      <c r="AE66" s="644"/>
      <c r="AF66" s="645"/>
      <c r="AG66" s="670"/>
      <c r="AH66" s="670"/>
      <c r="AI66" s="670"/>
      <c r="AJ66" s="670"/>
      <c r="AK66" s="670"/>
      <c r="AL66" s="670"/>
      <c r="AM66" s="670"/>
      <c r="AN66" s="670"/>
      <c r="AO66" s="670"/>
      <c r="AP66" s="670"/>
      <c r="AQ66" s="670"/>
      <c r="AR66" s="670"/>
      <c r="AS66" s="670"/>
      <c r="AT66" s="670"/>
      <c r="AU66" s="670"/>
      <c r="AV66" s="670"/>
      <c r="AW66" s="187"/>
    </row>
    <row r="67" spans="1:52" s="56" customFormat="1" ht="13.5" customHeight="1" x14ac:dyDescent="0.15">
      <c r="A67" s="158"/>
      <c r="B67" s="204"/>
      <c r="C67" s="436"/>
      <c r="D67" s="436"/>
      <c r="E67" s="436"/>
      <c r="F67" s="436"/>
      <c r="G67" s="436"/>
      <c r="H67" s="439" t="str">
        <f>H2</f>
        <v>令和　　年　　月　　日</v>
      </c>
      <c r="I67" s="439"/>
      <c r="J67" s="439"/>
      <c r="K67" s="439"/>
      <c r="L67" s="439"/>
      <c r="M67" s="440"/>
      <c r="N67" s="443" t="s">
        <v>247</v>
      </c>
      <c r="O67" s="444"/>
      <c r="P67" s="445">
        <f>IF(P2="","",P2)</f>
        <v>2</v>
      </c>
      <c r="Q67" s="445"/>
      <c r="R67" s="446" t="s">
        <v>102</v>
      </c>
      <c r="S67" s="446"/>
      <c r="T67" s="447"/>
      <c r="U67" s="447"/>
      <c r="V67" s="447"/>
      <c r="W67" s="447"/>
      <c r="X67" s="447"/>
      <c r="Y67" s="447"/>
      <c r="Z67" s="447"/>
      <c r="AA67" s="447"/>
      <c r="AB67" s="447"/>
      <c r="AC67" s="447"/>
      <c r="AD67" s="239"/>
      <c r="AE67" s="114"/>
      <c r="AF67" s="448" t="s">
        <v>101</v>
      </c>
      <c r="AG67" s="449"/>
      <c r="AH67" s="449"/>
      <c r="AI67" s="449"/>
      <c r="AJ67" s="449"/>
      <c r="AK67" s="449"/>
      <c r="AL67" s="449"/>
      <c r="AM67" s="449"/>
      <c r="AN67" s="449"/>
      <c r="AO67" s="449"/>
      <c r="AP67" s="449"/>
      <c r="AQ67" s="449"/>
      <c r="AR67" s="449"/>
      <c r="AS67" s="449"/>
      <c r="AT67" s="449"/>
      <c r="AU67" s="449"/>
      <c r="AV67" s="449"/>
      <c r="AW67" s="450"/>
      <c r="AX67" s="451" t="s">
        <v>151</v>
      </c>
      <c r="AZ67" s="68"/>
    </row>
    <row r="68" spans="1:52" s="56" customFormat="1" ht="13.5" customHeight="1" x14ac:dyDescent="0.15">
      <c r="A68" s="158"/>
      <c r="B68" s="437"/>
      <c r="C68" s="438"/>
      <c r="D68" s="438"/>
      <c r="E68" s="438"/>
      <c r="F68" s="438"/>
      <c r="G68" s="438"/>
      <c r="H68" s="441"/>
      <c r="I68" s="441"/>
      <c r="J68" s="441"/>
      <c r="K68" s="441"/>
      <c r="L68" s="441"/>
      <c r="M68" s="442"/>
      <c r="N68" s="443"/>
      <c r="O68" s="444"/>
      <c r="P68" s="445"/>
      <c r="Q68" s="445"/>
      <c r="R68" s="446"/>
      <c r="S68" s="446"/>
      <c r="T68" s="447"/>
      <c r="U68" s="447"/>
      <c r="V68" s="447"/>
      <c r="W68" s="447"/>
      <c r="X68" s="447"/>
      <c r="Y68" s="447"/>
      <c r="Z68" s="447"/>
      <c r="AA68" s="447"/>
      <c r="AB68" s="447"/>
      <c r="AC68" s="447"/>
      <c r="AD68" s="239"/>
      <c r="AE68" s="113"/>
      <c r="AF68" s="381"/>
      <c r="AG68" s="382"/>
      <c r="AH68" s="382"/>
      <c r="AI68" s="382"/>
      <c r="AJ68" s="382"/>
      <c r="AK68" s="382"/>
      <c r="AL68" s="382"/>
      <c r="AM68" s="382"/>
      <c r="AN68" s="382"/>
      <c r="AO68" s="382"/>
      <c r="AP68" s="382"/>
      <c r="AQ68" s="382"/>
      <c r="AR68" s="382"/>
      <c r="AS68" s="382"/>
      <c r="AT68" s="382"/>
      <c r="AU68" s="382"/>
      <c r="AV68" s="382"/>
      <c r="AW68" s="383"/>
      <c r="AX68" s="452"/>
      <c r="AZ68" s="68"/>
    </row>
    <row r="69" spans="1:52" s="56" customFormat="1" ht="13.5" customHeight="1" x14ac:dyDescent="0.15">
      <c r="A69" s="158"/>
      <c r="B69" s="254"/>
      <c r="C69" s="454" t="s">
        <v>60</v>
      </c>
      <c r="D69" s="454"/>
      <c r="E69" s="454"/>
      <c r="F69" s="454"/>
      <c r="G69" s="454"/>
      <c r="H69" s="454"/>
      <c r="I69" s="454"/>
      <c r="J69" s="454"/>
      <c r="K69" s="454"/>
      <c r="L69" s="456" t="s">
        <v>69</v>
      </c>
      <c r="M69" s="457"/>
      <c r="N69" s="460" t="s">
        <v>103</v>
      </c>
      <c r="O69" s="461"/>
      <c r="P69" s="461"/>
      <c r="Q69" s="461"/>
      <c r="R69" s="461"/>
      <c r="S69" s="461"/>
      <c r="T69" s="461"/>
      <c r="U69" s="461"/>
      <c r="V69" s="461"/>
      <c r="W69" s="461"/>
      <c r="X69" s="461"/>
      <c r="Y69" s="461"/>
      <c r="Z69" s="461"/>
      <c r="AA69" s="461"/>
      <c r="AB69" s="461"/>
      <c r="AC69" s="461"/>
      <c r="AD69" s="462"/>
      <c r="AE69" s="100"/>
      <c r="AF69" s="466" t="str">
        <f>IF(AF4="","",AF4)</f>
        <v/>
      </c>
      <c r="AG69" s="468" t="str">
        <f t="shared" ref="AG69:AU69" si="7">IF(AG4="","",AG4)</f>
        <v/>
      </c>
      <c r="AH69" s="468" t="str">
        <f t="shared" si="7"/>
        <v/>
      </c>
      <c r="AI69" s="468" t="str">
        <f t="shared" si="7"/>
        <v/>
      </c>
      <c r="AJ69" s="468" t="str">
        <f t="shared" si="7"/>
        <v/>
      </c>
      <c r="AK69" s="468" t="str">
        <f t="shared" si="7"/>
        <v/>
      </c>
      <c r="AL69" s="468" t="str">
        <f t="shared" si="7"/>
        <v/>
      </c>
      <c r="AM69" s="468" t="str">
        <f t="shared" si="7"/>
        <v/>
      </c>
      <c r="AN69" s="468" t="str">
        <f t="shared" si="7"/>
        <v/>
      </c>
      <c r="AO69" s="468" t="str">
        <f t="shared" si="7"/>
        <v/>
      </c>
      <c r="AP69" s="468" t="str">
        <f t="shared" si="7"/>
        <v/>
      </c>
      <c r="AQ69" s="468" t="str">
        <f t="shared" si="7"/>
        <v/>
      </c>
      <c r="AR69" s="468" t="str">
        <f t="shared" si="7"/>
        <v/>
      </c>
      <c r="AS69" s="468" t="str">
        <f t="shared" si="7"/>
        <v/>
      </c>
      <c r="AT69" s="468" t="str">
        <f t="shared" si="7"/>
        <v/>
      </c>
      <c r="AU69" s="765" t="str">
        <f t="shared" si="7"/>
        <v/>
      </c>
      <c r="AV69" s="770"/>
      <c r="AW69" s="772"/>
      <c r="AX69" s="452"/>
      <c r="AZ69" s="68"/>
    </row>
    <row r="70" spans="1:52" s="56" customFormat="1" ht="13.5" customHeight="1" x14ac:dyDescent="0.15">
      <c r="A70" s="158"/>
      <c r="B70" s="437"/>
      <c r="C70" s="454"/>
      <c r="D70" s="454"/>
      <c r="E70" s="454"/>
      <c r="F70" s="454"/>
      <c r="G70" s="454"/>
      <c r="H70" s="454"/>
      <c r="I70" s="454"/>
      <c r="J70" s="454"/>
      <c r="K70" s="454"/>
      <c r="L70" s="456"/>
      <c r="M70" s="457"/>
      <c r="N70" s="460"/>
      <c r="O70" s="461"/>
      <c r="P70" s="461"/>
      <c r="Q70" s="461"/>
      <c r="R70" s="461"/>
      <c r="S70" s="461"/>
      <c r="T70" s="461"/>
      <c r="U70" s="461"/>
      <c r="V70" s="461"/>
      <c r="W70" s="461"/>
      <c r="X70" s="461"/>
      <c r="Y70" s="461"/>
      <c r="Z70" s="461"/>
      <c r="AA70" s="461"/>
      <c r="AB70" s="461"/>
      <c r="AC70" s="461"/>
      <c r="AD70" s="462"/>
      <c r="AE70" s="100"/>
      <c r="AF70" s="467"/>
      <c r="AG70" s="469"/>
      <c r="AH70" s="469"/>
      <c r="AI70" s="469"/>
      <c r="AJ70" s="469"/>
      <c r="AK70" s="469"/>
      <c r="AL70" s="469"/>
      <c r="AM70" s="469"/>
      <c r="AN70" s="469"/>
      <c r="AO70" s="469"/>
      <c r="AP70" s="469"/>
      <c r="AQ70" s="469"/>
      <c r="AR70" s="469"/>
      <c r="AS70" s="469"/>
      <c r="AT70" s="469"/>
      <c r="AU70" s="766"/>
      <c r="AV70" s="771"/>
      <c r="AW70" s="773"/>
      <c r="AX70" s="452"/>
      <c r="AZ70" s="68"/>
    </row>
    <row r="71" spans="1:52" s="56" customFormat="1" ht="6" customHeight="1" thickBot="1" x14ac:dyDescent="0.2">
      <c r="A71" s="158"/>
      <c r="B71" s="453"/>
      <c r="C71" s="455"/>
      <c r="D71" s="455"/>
      <c r="E71" s="455"/>
      <c r="F71" s="455"/>
      <c r="G71" s="455"/>
      <c r="H71" s="455"/>
      <c r="I71" s="455"/>
      <c r="J71" s="455"/>
      <c r="K71" s="455"/>
      <c r="L71" s="458"/>
      <c r="M71" s="459"/>
      <c r="N71" s="463"/>
      <c r="O71" s="464"/>
      <c r="P71" s="464"/>
      <c r="Q71" s="464"/>
      <c r="R71" s="464"/>
      <c r="S71" s="464"/>
      <c r="T71" s="465"/>
      <c r="U71" s="465"/>
      <c r="V71" s="465"/>
      <c r="W71" s="465"/>
      <c r="X71" s="465"/>
      <c r="Y71" s="465"/>
      <c r="Z71" s="465"/>
      <c r="AA71" s="465"/>
      <c r="AB71" s="465"/>
      <c r="AC71" s="465"/>
      <c r="AD71" s="465"/>
      <c r="AE71" s="140"/>
      <c r="AF71" s="141"/>
      <c r="AG71" s="141"/>
      <c r="AH71" s="141"/>
      <c r="AI71" s="141"/>
      <c r="AJ71" s="141"/>
      <c r="AK71" s="141"/>
      <c r="AL71" s="60"/>
      <c r="AM71" s="60"/>
      <c r="AN71" s="60"/>
      <c r="AO71" s="60"/>
      <c r="AP71" s="60"/>
      <c r="AQ71" s="60"/>
      <c r="AR71" s="60"/>
      <c r="AS71" s="60"/>
      <c r="AT71" s="60"/>
      <c r="AU71" s="110"/>
      <c r="AV71" s="60"/>
      <c r="AW71" s="60"/>
      <c r="AX71" s="452"/>
      <c r="AZ71" s="68"/>
    </row>
    <row r="72" spans="1:52" s="56" customFormat="1" ht="6.75" customHeight="1" x14ac:dyDescent="0.15">
      <c r="A72" s="158"/>
      <c r="B72" s="355" t="s">
        <v>61</v>
      </c>
      <c r="C72" s="358" t="s">
        <v>62</v>
      </c>
      <c r="D72" s="325" t="s" ph="1">
        <v>106</v>
      </c>
      <c r="E72" s="326"/>
      <c r="F72" s="360" t="str">
        <f>IF(F7="","",F7)</f>
        <v>〒</v>
      </c>
      <c r="G72" s="361"/>
      <c r="H72" s="361"/>
      <c r="I72" s="361"/>
      <c r="J72" s="361"/>
      <c r="K72" s="361"/>
      <c r="L72" s="361"/>
      <c r="M72" s="361"/>
      <c r="N72" s="361"/>
      <c r="O72" s="361"/>
      <c r="P72" s="361"/>
      <c r="Q72" s="361"/>
      <c r="R72" s="361"/>
      <c r="S72" s="361"/>
      <c r="T72" s="427">
        <v>3</v>
      </c>
      <c r="U72" s="430" t="s">
        <v>235</v>
      </c>
      <c r="V72" s="430"/>
      <c r="W72" s="430"/>
      <c r="X72" s="431"/>
      <c r="Y72" s="159"/>
      <c r="Z72" s="160"/>
      <c r="AA72" s="160"/>
      <c r="AB72" s="160"/>
      <c r="AC72" s="160"/>
      <c r="AD72" s="160"/>
      <c r="AE72" s="160"/>
      <c r="AF72" s="160"/>
      <c r="AG72" s="160"/>
      <c r="AH72" s="160"/>
      <c r="AI72" s="160"/>
      <c r="AJ72" s="160"/>
      <c r="AK72" s="161"/>
      <c r="AL72" s="413">
        <v>7</v>
      </c>
      <c r="AM72" s="380" t="s">
        <v>71</v>
      </c>
      <c r="AN72" s="380"/>
      <c r="AO72" s="380"/>
      <c r="AP72" s="380"/>
      <c r="AQ72" s="380"/>
      <c r="AR72" s="380"/>
      <c r="AS72" s="380"/>
      <c r="AT72" s="381" t="str">
        <f>AT7</f>
        <v>無</v>
      </c>
      <c r="AU72" s="382"/>
      <c r="AV72" s="382"/>
      <c r="AW72" s="383"/>
      <c r="AX72" s="452"/>
      <c r="AZ72" s="68"/>
    </row>
    <row r="73" spans="1:52" s="96" customFormat="1" ht="6.75" customHeight="1" x14ac:dyDescent="0.15">
      <c r="A73" s="158"/>
      <c r="B73" s="356"/>
      <c r="C73" s="359"/>
      <c r="D73" s="327" ph="1"/>
      <c r="E73" s="328"/>
      <c r="F73" s="362"/>
      <c r="G73" s="363"/>
      <c r="H73" s="363"/>
      <c r="I73" s="363"/>
      <c r="J73" s="363"/>
      <c r="K73" s="363"/>
      <c r="L73" s="363"/>
      <c r="M73" s="363"/>
      <c r="N73" s="363"/>
      <c r="O73" s="363"/>
      <c r="P73" s="363"/>
      <c r="Q73" s="363"/>
      <c r="R73" s="363"/>
      <c r="S73" s="363"/>
      <c r="T73" s="428"/>
      <c r="U73" s="392"/>
      <c r="V73" s="392"/>
      <c r="W73" s="392"/>
      <c r="X73" s="393"/>
      <c r="Y73" s="434" t="str">
        <f>IF(Y8="","",Y8)</f>
        <v/>
      </c>
      <c r="Z73" s="421" t="str">
        <f t="shared" ref="Z73:AK73" si="8">IF(Z8="","",Z8)</f>
        <v/>
      </c>
      <c r="AA73" s="421" t="str">
        <f t="shared" si="8"/>
        <v/>
      </c>
      <c r="AB73" s="421" t="str">
        <f t="shared" si="8"/>
        <v/>
      </c>
      <c r="AC73" s="421" t="str">
        <f t="shared" si="8"/>
        <v/>
      </c>
      <c r="AD73" s="421" t="str">
        <f t="shared" si="8"/>
        <v/>
      </c>
      <c r="AE73" s="421" t="str">
        <f t="shared" si="8"/>
        <v/>
      </c>
      <c r="AF73" s="421" t="str">
        <f t="shared" si="8"/>
        <v/>
      </c>
      <c r="AG73" s="421" t="str">
        <f t="shared" si="8"/>
        <v/>
      </c>
      <c r="AH73" s="421" t="str">
        <f t="shared" si="8"/>
        <v/>
      </c>
      <c r="AI73" s="421" t="str">
        <f t="shared" si="8"/>
        <v/>
      </c>
      <c r="AJ73" s="421" t="str">
        <f t="shared" si="8"/>
        <v/>
      </c>
      <c r="AK73" s="767" t="str">
        <f t="shared" si="8"/>
        <v/>
      </c>
      <c r="AL73" s="413"/>
      <c r="AM73" s="380"/>
      <c r="AN73" s="380"/>
      <c r="AO73" s="380"/>
      <c r="AP73" s="380"/>
      <c r="AQ73" s="380"/>
      <c r="AR73" s="380"/>
      <c r="AS73" s="380"/>
      <c r="AT73" s="381"/>
      <c r="AU73" s="382"/>
      <c r="AV73" s="382"/>
      <c r="AW73" s="383"/>
      <c r="AX73" s="452"/>
    </row>
    <row r="74" spans="1:52" s="56" customFormat="1" ht="6.75" customHeight="1" x14ac:dyDescent="0.15">
      <c r="A74" s="158"/>
      <c r="B74" s="357"/>
      <c r="C74" s="359"/>
      <c r="D74" s="327"/>
      <c r="E74" s="328"/>
      <c r="F74" s="364"/>
      <c r="G74" s="365"/>
      <c r="H74" s="365"/>
      <c r="I74" s="365"/>
      <c r="J74" s="365"/>
      <c r="K74" s="365"/>
      <c r="L74" s="365"/>
      <c r="M74" s="365"/>
      <c r="N74" s="365"/>
      <c r="O74" s="365"/>
      <c r="P74" s="365"/>
      <c r="Q74" s="365"/>
      <c r="R74" s="365"/>
      <c r="S74" s="363"/>
      <c r="T74" s="428"/>
      <c r="U74" s="392"/>
      <c r="V74" s="392"/>
      <c r="W74" s="392"/>
      <c r="X74" s="393"/>
      <c r="Y74" s="434"/>
      <c r="Z74" s="422"/>
      <c r="AA74" s="422"/>
      <c r="AB74" s="422"/>
      <c r="AC74" s="422"/>
      <c r="AD74" s="422"/>
      <c r="AE74" s="422"/>
      <c r="AF74" s="422"/>
      <c r="AG74" s="422"/>
      <c r="AH74" s="422"/>
      <c r="AI74" s="422"/>
      <c r="AJ74" s="422"/>
      <c r="AK74" s="768"/>
      <c r="AL74" s="413"/>
      <c r="AM74" s="380"/>
      <c r="AN74" s="380"/>
      <c r="AO74" s="380"/>
      <c r="AP74" s="380"/>
      <c r="AQ74" s="380"/>
      <c r="AR74" s="380"/>
      <c r="AS74" s="380"/>
      <c r="AT74" s="381"/>
      <c r="AU74" s="382"/>
      <c r="AV74" s="382"/>
      <c r="AW74" s="383"/>
      <c r="AX74" s="452"/>
      <c r="AZ74" s="68"/>
    </row>
    <row r="75" spans="1:52" s="56" customFormat="1" ht="6.75" customHeight="1" x14ac:dyDescent="0.15">
      <c r="A75" s="158"/>
      <c r="B75" s="357"/>
      <c r="C75" s="359"/>
      <c r="D75" s="327"/>
      <c r="E75" s="328"/>
      <c r="F75" s="366" t="str">
        <f>IF(F10="","",F10)</f>
        <v/>
      </c>
      <c r="G75" s="367"/>
      <c r="H75" s="367"/>
      <c r="I75" s="367"/>
      <c r="J75" s="367"/>
      <c r="K75" s="367"/>
      <c r="L75" s="367"/>
      <c r="M75" s="367"/>
      <c r="N75" s="367"/>
      <c r="O75" s="367"/>
      <c r="P75" s="367"/>
      <c r="Q75" s="367"/>
      <c r="R75" s="367"/>
      <c r="S75" s="368"/>
      <c r="T75" s="428"/>
      <c r="U75" s="392"/>
      <c r="V75" s="392"/>
      <c r="W75" s="392"/>
      <c r="X75" s="393"/>
      <c r="Y75" s="434"/>
      <c r="Z75" s="422"/>
      <c r="AA75" s="422"/>
      <c r="AB75" s="422"/>
      <c r="AC75" s="422"/>
      <c r="AD75" s="422"/>
      <c r="AE75" s="422"/>
      <c r="AF75" s="422"/>
      <c r="AG75" s="422"/>
      <c r="AH75" s="422"/>
      <c r="AI75" s="422"/>
      <c r="AJ75" s="422"/>
      <c r="AK75" s="768"/>
      <c r="AL75" s="413"/>
      <c r="AM75" s="380"/>
      <c r="AN75" s="380"/>
      <c r="AO75" s="380"/>
      <c r="AP75" s="380"/>
      <c r="AQ75" s="380"/>
      <c r="AR75" s="380"/>
      <c r="AS75" s="380"/>
      <c r="AT75" s="381"/>
      <c r="AU75" s="382"/>
      <c r="AV75" s="382"/>
      <c r="AW75" s="383"/>
      <c r="AX75" s="452"/>
      <c r="AZ75" s="68"/>
    </row>
    <row r="76" spans="1:52" s="56" customFormat="1" ht="6.75" customHeight="1" x14ac:dyDescent="0.15">
      <c r="A76" s="158"/>
      <c r="B76" s="357"/>
      <c r="C76" s="315"/>
      <c r="D76" s="316"/>
      <c r="E76" s="317"/>
      <c r="F76" s="369"/>
      <c r="G76" s="367"/>
      <c r="H76" s="367"/>
      <c r="I76" s="367"/>
      <c r="J76" s="367"/>
      <c r="K76" s="367"/>
      <c r="L76" s="367"/>
      <c r="M76" s="367"/>
      <c r="N76" s="367"/>
      <c r="O76" s="367"/>
      <c r="P76" s="367"/>
      <c r="Q76" s="367"/>
      <c r="R76" s="367"/>
      <c r="S76" s="368"/>
      <c r="T76" s="428"/>
      <c r="U76" s="392"/>
      <c r="V76" s="392"/>
      <c r="W76" s="392"/>
      <c r="X76" s="393"/>
      <c r="Y76" s="434"/>
      <c r="Z76" s="422"/>
      <c r="AA76" s="422"/>
      <c r="AB76" s="422"/>
      <c r="AC76" s="422"/>
      <c r="AD76" s="422"/>
      <c r="AE76" s="422"/>
      <c r="AF76" s="422"/>
      <c r="AG76" s="422"/>
      <c r="AH76" s="422"/>
      <c r="AI76" s="422"/>
      <c r="AJ76" s="422"/>
      <c r="AK76" s="768"/>
      <c r="AL76" s="413">
        <v>8</v>
      </c>
      <c r="AM76" s="380" t="s">
        <v>72</v>
      </c>
      <c r="AN76" s="380"/>
      <c r="AO76" s="380"/>
      <c r="AP76" s="380"/>
      <c r="AQ76" s="380"/>
      <c r="AR76" s="380"/>
      <c r="AS76" s="380"/>
      <c r="AT76" s="381" t="str">
        <f>AT11</f>
        <v>無</v>
      </c>
      <c r="AU76" s="382"/>
      <c r="AV76" s="382"/>
      <c r="AW76" s="383"/>
      <c r="AX76" s="452"/>
      <c r="AZ76" s="68"/>
    </row>
    <row r="77" spans="1:52" s="96" customFormat="1" ht="6.75" customHeight="1" thickBot="1" x14ac:dyDescent="0.2">
      <c r="A77" s="158"/>
      <c r="B77" s="357"/>
      <c r="C77" s="315"/>
      <c r="D77" s="316"/>
      <c r="E77" s="317"/>
      <c r="F77" s="369"/>
      <c r="G77" s="367"/>
      <c r="H77" s="367"/>
      <c r="I77" s="367"/>
      <c r="J77" s="367"/>
      <c r="K77" s="367"/>
      <c r="L77" s="367"/>
      <c r="M77" s="367"/>
      <c r="N77" s="367"/>
      <c r="O77" s="367"/>
      <c r="P77" s="367"/>
      <c r="Q77" s="367"/>
      <c r="R77" s="367"/>
      <c r="S77" s="368"/>
      <c r="T77" s="429"/>
      <c r="U77" s="432"/>
      <c r="V77" s="432"/>
      <c r="W77" s="432"/>
      <c r="X77" s="433"/>
      <c r="Y77" s="435"/>
      <c r="Z77" s="423"/>
      <c r="AA77" s="423"/>
      <c r="AB77" s="423"/>
      <c r="AC77" s="423"/>
      <c r="AD77" s="423"/>
      <c r="AE77" s="423"/>
      <c r="AF77" s="423"/>
      <c r="AG77" s="423"/>
      <c r="AH77" s="423"/>
      <c r="AI77" s="423"/>
      <c r="AJ77" s="423"/>
      <c r="AK77" s="769"/>
      <c r="AL77" s="413"/>
      <c r="AM77" s="380"/>
      <c r="AN77" s="380"/>
      <c r="AO77" s="380"/>
      <c r="AP77" s="380"/>
      <c r="AQ77" s="380"/>
      <c r="AR77" s="380"/>
      <c r="AS77" s="380"/>
      <c r="AT77" s="381"/>
      <c r="AU77" s="382"/>
      <c r="AV77" s="382"/>
      <c r="AW77" s="383"/>
      <c r="AX77" s="452"/>
    </row>
    <row r="78" spans="1:52" s="56" customFormat="1" ht="6.75" customHeight="1" x14ac:dyDescent="0.15">
      <c r="A78" s="158"/>
      <c r="B78" s="357"/>
      <c r="C78" s="315"/>
      <c r="D78" s="316"/>
      <c r="E78" s="317"/>
      <c r="F78" s="369"/>
      <c r="G78" s="367"/>
      <c r="H78" s="367"/>
      <c r="I78" s="367"/>
      <c r="J78" s="367"/>
      <c r="K78" s="367"/>
      <c r="L78" s="367"/>
      <c r="M78" s="367"/>
      <c r="N78" s="367"/>
      <c r="O78" s="367"/>
      <c r="P78" s="367"/>
      <c r="Q78" s="367"/>
      <c r="R78" s="367"/>
      <c r="S78" s="368"/>
      <c r="T78" s="849">
        <v>4</v>
      </c>
      <c r="U78" s="419" t="s">
        <v>78</v>
      </c>
      <c r="V78" s="419"/>
      <c r="W78" s="419"/>
      <c r="X78" s="420"/>
      <c r="Y78" s="424" t="str">
        <f>IF(Y13="","",Y13)</f>
        <v/>
      </c>
      <c r="Z78" s="425"/>
      <c r="AA78" s="425"/>
      <c r="AB78" s="425"/>
      <c r="AC78" s="425"/>
      <c r="AD78" s="425"/>
      <c r="AE78" s="425"/>
      <c r="AF78" s="425"/>
      <c r="AG78" s="425"/>
      <c r="AH78" s="425"/>
      <c r="AI78" s="425"/>
      <c r="AJ78" s="425"/>
      <c r="AK78" s="426"/>
      <c r="AL78" s="321"/>
      <c r="AM78" s="380"/>
      <c r="AN78" s="380"/>
      <c r="AO78" s="380"/>
      <c r="AP78" s="380"/>
      <c r="AQ78" s="380"/>
      <c r="AR78" s="380"/>
      <c r="AS78" s="380"/>
      <c r="AT78" s="381"/>
      <c r="AU78" s="382"/>
      <c r="AV78" s="382"/>
      <c r="AW78" s="383"/>
      <c r="AX78" s="452"/>
      <c r="AZ78" s="68"/>
    </row>
    <row r="79" spans="1:52" s="56" customFormat="1" ht="6.75" customHeight="1" x14ac:dyDescent="0.15">
      <c r="A79" s="158"/>
      <c r="B79" s="357"/>
      <c r="C79" s="315"/>
      <c r="D79" s="316"/>
      <c r="E79" s="317"/>
      <c r="F79" s="369"/>
      <c r="G79" s="367"/>
      <c r="H79" s="367"/>
      <c r="I79" s="367"/>
      <c r="J79" s="367"/>
      <c r="K79" s="367"/>
      <c r="L79" s="367"/>
      <c r="M79" s="367"/>
      <c r="N79" s="367"/>
      <c r="O79" s="367"/>
      <c r="P79" s="367"/>
      <c r="Q79" s="367"/>
      <c r="R79" s="367"/>
      <c r="S79" s="368"/>
      <c r="T79" s="849"/>
      <c r="U79" s="419"/>
      <c r="V79" s="419"/>
      <c r="W79" s="419"/>
      <c r="X79" s="420"/>
      <c r="Y79" s="424"/>
      <c r="Z79" s="425"/>
      <c r="AA79" s="425"/>
      <c r="AB79" s="425"/>
      <c r="AC79" s="425"/>
      <c r="AD79" s="425"/>
      <c r="AE79" s="425"/>
      <c r="AF79" s="425"/>
      <c r="AG79" s="425"/>
      <c r="AH79" s="425"/>
      <c r="AI79" s="425"/>
      <c r="AJ79" s="425"/>
      <c r="AK79" s="426"/>
      <c r="AL79" s="321"/>
      <c r="AM79" s="380"/>
      <c r="AN79" s="380"/>
      <c r="AO79" s="380"/>
      <c r="AP79" s="380"/>
      <c r="AQ79" s="380"/>
      <c r="AR79" s="380"/>
      <c r="AS79" s="380"/>
      <c r="AT79" s="381"/>
      <c r="AU79" s="382"/>
      <c r="AV79" s="382"/>
      <c r="AW79" s="383"/>
      <c r="AX79" s="452"/>
      <c r="AZ79" s="68"/>
    </row>
    <row r="80" spans="1:52" s="56" customFormat="1" ht="6.75" customHeight="1" x14ac:dyDescent="0.15">
      <c r="A80" s="158"/>
      <c r="B80" s="357"/>
      <c r="C80" s="315"/>
      <c r="D80" s="316"/>
      <c r="E80" s="317"/>
      <c r="F80" s="414" t="s">
        <v>99</v>
      </c>
      <c r="G80" s="385"/>
      <c r="H80" s="385"/>
      <c r="I80" s="385"/>
      <c r="J80" s="385"/>
      <c r="K80" s="385"/>
      <c r="L80" s="385"/>
      <c r="M80" s="385"/>
      <c r="N80" s="417" t="str">
        <f>IF(N15="","",N15)</f>
        <v/>
      </c>
      <c r="O80" s="417"/>
      <c r="P80" s="417"/>
      <c r="Q80" s="417"/>
      <c r="R80" s="417"/>
      <c r="S80" s="255" t="s">
        <v>100</v>
      </c>
      <c r="T80" s="849"/>
      <c r="U80" s="419"/>
      <c r="V80" s="419"/>
      <c r="W80" s="419"/>
      <c r="X80" s="420"/>
      <c r="Y80" s="424"/>
      <c r="Z80" s="425"/>
      <c r="AA80" s="425"/>
      <c r="AB80" s="425"/>
      <c r="AC80" s="425"/>
      <c r="AD80" s="425"/>
      <c r="AE80" s="425"/>
      <c r="AF80" s="425"/>
      <c r="AG80" s="425"/>
      <c r="AH80" s="425"/>
      <c r="AI80" s="425"/>
      <c r="AJ80" s="425"/>
      <c r="AK80" s="426"/>
      <c r="AL80" s="321">
        <v>9</v>
      </c>
      <c r="AM80" s="380" t="s">
        <v>73</v>
      </c>
      <c r="AN80" s="380"/>
      <c r="AO80" s="380"/>
      <c r="AP80" s="380"/>
      <c r="AQ80" s="380"/>
      <c r="AR80" s="380"/>
      <c r="AS80" s="380"/>
      <c r="AT80" s="381" t="str">
        <f t="shared" ref="AT80" si="9">AT15</f>
        <v>無</v>
      </c>
      <c r="AU80" s="382"/>
      <c r="AV80" s="382"/>
      <c r="AW80" s="383"/>
      <c r="AX80" s="452"/>
      <c r="AZ80" s="68"/>
    </row>
    <row r="81" spans="1:52" s="96" customFormat="1" ht="6.75" customHeight="1" x14ac:dyDescent="0.15">
      <c r="A81" s="158"/>
      <c r="B81" s="357"/>
      <c r="C81" s="315"/>
      <c r="D81" s="316"/>
      <c r="E81" s="317"/>
      <c r="F81" s="414"/>
      <c r="G81" s="385"/>
      <c r="H81" s="385"/>
      <c r="I81" s="385"/>
      <c r="J81" s="385"/>
      <c r="K81" s="385"/>
      <c r="L81" s="385"/>
      <c r="M81" s="385"/>
      <c r="N81" s="417"/>
      <c r="O81" s="417"/>
      <c r="P81" s="417"/>
      <c r="Q81" s="417"/>
      <c r="R81" s="417"/>
      <c r="S81" s="255"/>
      <c r="T81" s="834" t="s">
        <v>70</v>
      </c>
      <c r="U81" s="835"/>
      <c r="V81" s="835"/>
      <c r="W81" s="835"/>
      <c r="X81" s="836"/>
      <c r="Y81" s="162"/>
      <c r="Z81" s="840" t="s">
        <v>238</v>
      </c>
      <c r="AA81" s="842" t="str">
        <f>IF(AA16="","",AA16)</f>
        <v/>
      </c>
      <c r="AB81" s="842"/>
      <c r="AC81" s="842"/>
      <c r="AD81" s="842"/>
      <c r="AE81" s="842"/>
      <c r="AF81" s="842"/>
      <c r="AG81" s="844" t="s">
        <v>236</v>
      </c>
      <c r="AH81" s="844"/>
      <c r="AI81" s="844"/>
      <c r="AJ81" s="846" t="s">
        <v>237</v>
      </c>
      <c r="AK81" s="163"/>
      <c r="AL81" s="321"/>
      <c r="AM81" s="380"/>
      <c r="AN81" s="380"/>
      <c r="AO81" s="380"/>
      <c r="AP81" s="380"/>
      <c r="AQ81" s="380"/>
      <c r="AR81" s="380"/>
      <c r="AS81" s="380"/>
      <c r="AT81" s="381"/>
      <c r="AU81" s="382"/>
      <c r="AV81" s="382"/>
      <c r="AW81" s="383"/>
      <c r="AX81" s="452"/>
    </row>
    <row r="82" spans="1:52" s="56" customFormat="1" ht="6.75" customHeight="1" x14ac:dyDescent="0.15">
      <c r="A82" s="158"/>
      <c r="B82" s="357"/>
      <c r="C82" s="410"/>
      <c r="D82" s="411"/>
      <c r="E82" s="412"/>
      <c r="F82" s="415"/>
      <c r="G82" s="416"/>
      <c r="H82" s="416"/>
      <c r="I82" s="416"/>
      <c r="J82" s="416"/>
      <c r="K82" s="416"/>
      <c r="L82" s="416"/>
      <c r="M82" s="416"/>
      <c r="N82" s="418"/>
      <c r="O82" s="418"/>
      <c r="P82" s="418"/>
      <c r="Q82" s="418"/>
      <c r="R82" s="418"/>
      <c r="S82" s="207"/>
      <c r="T82" s="837"/>
      <c r="U82" s="838"/>
      <c r="V82" s="838"/>
      <c r="W82" s="838"/>
      <c r="X82" s="839"/>
      <c r="Y82" s="164"/>
      <c r="Z82" s="841"/>
      <c r="AA82" s="843"/>
      <c r="AB82" s="843"/>
      <c r="AC82" s="843"/>
      <c r="AD82" s="843"/>
      <c r="AE82" s="843"/>
      <c r="AF82" s="843"/>
      <c r="AG82" s="845"/>
      <c r="AH82" s="845"/>
      <c r="AI82" s="845"/>
      <c r="AJ82" s="847"/>
      <c r="AK82" s="165"/>
      <c r="AL82" s="321"/>
      <c r="AM82" s="380"/>
      <c r="AN82" s="380"/>
      <c r="AO82" s="380"/>
      <c r="AP82" s="380"/>
      <c r="AQ82" s="380"/>
      <c r="AR82" s="380"/>
      <c r="AS82" s="380"/>
      <c r="AT82" s="381"/>
      <c r="AU82" s="382"/>
      <c r="AV82" s="382"/>
      <c r="AW82" s="383"/>
      <c r="AX82" s="452"/>
      <c r="AZ82" s="68"/>
    </row>
    <row r="83" spans="1:52" s="56" customFormat="1" ht="6.75" customHeight="1" x14ac:dyDescent="0.15">
      <c r="A83" s="158"/>
      <c r="B83" s="357"/>
      <c r="C83" s="323" t="s">
        <v>63</v>
      </c>
      <c r="D83" s="325" t="s" ph="1">
        <v>105</v>
      </c>
      <c r="E83" s="326"/>
      <c r="F83" s="329"/>
      <c r="G83" s="831" t="str">
        <f>IF(G18="","",G18)</f>
        <v/>
      </c>
      <c r="H83" s="831"/>
      <c r="I83" s="831"/>
      <c r="J83" s="831"/>
      <c r="K83" s="831"/>
      <c r="L83" s="831"/>
      <c r="M83" s="831"/>
      <c r="N83" s="831"/>
      <c r="O83" s="831"/>
      <c r="P83" s="831"/>
      <c r="Q83" s="831"/>
      <c r="R83" s="384"/>
      <c r="S83" s="209"/>
      <c r="T83" s="848">
        <v>5</v>
      </c>
      <c r="U83" s="390" t="s">
        <v>243</v>
      </c>
      <c r="V83" s="390"/>
      <c r="W83" s="390"/>
      <c r="X83" s="391"/>
      <c r="Y83" s="166"/>
      <c r="Z83" s="851" t="s">
        <v>133</v>
      </c>
      <c r="AA83" s="851"/>
      <c r="AB83" s="851"/>
      <c r="AC83" s="854" t="str">
        <f>IF(AC18="","",AC18)</f>
        <v/>
      </c>
      <c r="AD83" s="854"/>
      <c r="AE83" s="857" t="s">
        <v>79</v>
      </c>
      <c r="AF83" s="857"/>
      <c r="AG83" s="860" t="str">
        <f>IF(AG18="","",AG18)</f>
        <v/>
      </c>
      <c r="AH83" s="860"/>
      <c r="AI83" s="857" t="s">
        <v>80</v>
      </c>
      <c r="AJ83" s="857"/>
      <c r="AK83" s="167"/>
      <c r="AL83" s="321"/>
      <c r="AM83" s="380"/>
      <c r="AN83" s="380"/>
      <c r="AO83" s="380"/>
      <c r="AP83" s="380"/>
      <c r="AQ83" s="380"/>
      <c r="AR83" s="380"/>
      <c r="AS83" s="380"/>
      <c r="AT83" s="381"/>
      <c r="AU83" s="382"/>
      <c r="AV83" s="382"/>
      <c r="AW83" s="383"/>
      <c r="AX83" s="452"/>
      <c r="AZ83" s="68"/>
    </row>
    <row r="84" spans="1:52" s="56" customFormat="1" ht="6.75" customHeight="1" x14ac:dyDescent="0.15">
      <c r="A84" s="158"/>
      <c r="B84" s="357"/>
      <c r="C84" s="324"/>
      <c r="D84" s="327"/>
      <c r="E84" s="328"/>
      <c r="F84" s="330"/>
      <c r="G84" s="832"/>
      <c r="H84" s="832"/>
      <c r="I84" s="832"/>
      <c r="J84" s="832"/>
      <c r="K84" s="832"/>
      <c r="L84" s="832"/>
      <c r="M84" s="832"/>
      <c r="N84" s="832"/>
      <c r="O84" s="832"/>
      <c r="P84" s="832"/>
      <c r="Q84" s="832"/>
      <c r="R84" s="385"/>
      <c r="S84" s="386"/>
      <c r="T84" s="849"/>
      <c r="U84" s="392"/>
      <c r="V84" s="392"/>
      <c r="W84" s="392"/>
      <c r="X84" s="393"/>
      <c r="Y84" s="162"/>
      <c r="Z84" s="852"/>
      <c r="AA84" s="852"/>
      <c r="AB84" s="852"/>
      <c r="AC84" s="855"/>
      <c r="AD84" s="855"/>
      <c r="AE84" s="858"/>
      <c r="AF84" s="858"/>
      <c r="AG84" s="861"/>
      <c r="AH84" s="861"/>
      <c r="AI84" s="858"/>
      <c r="AJ84" s="858"/>
      <c r="AK84" s="163"/>
      <c r="AL84" s="321">
        <v>10</v>
      </c>
      <c r="AM84" s="380" t="s">
        <v>74</v>
      </c>
      <c r="AN84" s="380"/>
      <c r="AO84" s="380"/>
      <c r="AP84" s="380"/>
      <c r="AQ84" s="380"/>
      <c r="AR84" s="380"/>
      <c r="AS84" s="380"/>
      <c r="AT84" s="381" t="str">
        <f t="shared" ref="AT84" si="10">AT19</f>
        <v>無</v>
      </c>
      <c r="AU84" s="382"/>
      <c r="AV84" s="382"/>
      <c r="AW84" s="383"/>
      <c r="AX84" s="452"/>
      <c r="AZ84" s="68"/>
    </row>
    <row r="85" spans="1:52" s="96" customFormat="1" ht="6.75" customHeight="1" x14ac:dyDescent="0.15">
      <c r="A85" s="158"/>
      <c r="B85" s="357"/>
      <c r="C85" s="324"/>
      <c r="D85" s="327"/>
      <c r="E85" s="328"/>
      <c r="F85" s="118"/>
      <c r="G85" s="832"/>
      <c r="H85" s="832"/>
      <c r="I85" s="832"/>
      <c r="J85" s="832"/>
      <c r="K85" s="832"/>
      <c r="L85" s="832"/>
      <c r="M85" s="832"/>
      <c r="N85" s="832"/>
      <c r="O85" s="832"/>
      <c r="P85" s="832"/>
      <c r="Q85" s="832"/>
      <c r="R85" s="385"/>
      <c r="S85" s="386"/>
      <c r="T85" s="849"/>
      <c r="U85" s="392"/>
      <c r="V85" s="392"/>
      <c r="W85" s="392"/>
      <c r="X85" s="393"/>
      <c r="Y85" s="162"/>
      <c r="Z85" s="852"/>
      <c r="AA85" s="852"/>
      <c r="AB85" s="852"/>
      <c r="AC85" s="855"/>
      <c r="AD85" s="855"/>
      <c r="AE85" s="858"/>
      <c r="AF85" s="858"/>
      <c r="AG85" s="861"/>
      <c r="AH85" s="861"/>
      <c r="AI85" s="858"/>
      <c r="AJ85" s="858"/>
      <c r="AK85" s="163"/>
      <c r="AL85" s="321"/>
      <c r="AM85" s="380"/>
      <c r="AN85" s="380"/>
      <c r="AO85" s="380"/>
      <c r="AP85" s="380"/>
      <c r="AQ85" s="380"/>
      <c r="AR85" s="380"/>
      <c r="AS85" s="380"/>
      <c r="AT85" s="381"/>
      <c r="AU85" s="382"/>
      <c r="AV85" s="382"/>
      <c r="AW85" s="383"/>
      <c r="AX85" s="452"/>
    </row>
    <row r="86" spans="1:52" s="56" customFormat="1" ht="6.75" customHeight="1" x14ac:dyDescent="0.15">
      <c r="A86" s="158"/>
      <c r="B86" s="357"/>
      <c r="C86" s="324"/>
      <c r="D86" s="327"/>
      <c r="E86" s="328"/>
      <c r="F86" s="311"/>
      <c r="G86" s="314" t="str">
        <f>IF(G22="","",G22)</f>
        <v/>
      </c>
      <c r="H86" s="314"/>
      <c r="I86" s="314"/>
      <c r="J86" s="314"/>
      <c r="K86" s="314"/>
      <c r="L86" s="314"/>
      <c r="M86" s="314"/>
      <c r="N86" s="314"/>
      <c r="O86" s="314"/>
      <c r="P86" s="314"/>
      <c r="Q86" s="314"/>
      <c r="R86" s="385"/>
      <c r="S86" s="386"/>
      <c r="T86" s="849"/>
      <c r="U86" s="392"/>
      <c r="V86" s="392"/>
      <c r="W86" s="392"/>
      <c r="X86" s="393"/>
      <c r="Y86" s="162"/>
      <c r="Z86" s="852"/>
      <c r="AA86" s="852"/>
      <c r="AB86" s="852"/>
      <c r="AC86" s="855"/>
      <c r="AD86" s="855"/>
      <c r="AE86" s="858"/>
      <c r="AF86" s="858"/>
      <c r="AG86" s="861"/>
      <c r="AH86" s="861"/>
      <c r="AI86" s="858"/>
      <c r="AJ86" s="858"/>
      <c r="AK86" s="163"/>
      <c r="AL86" s="321"/>
      <c r="AM86" s="380"/>
      <c r="AN86" s="380"/>
      <c r="AO86" s="380"/>
      <c r="AP86" s="380"/>
      <c r="AQ86" s="380"/>
      <c r="AR86" s="380"/>
      <c r="AS86" s="380"/>
      <c r="AT86" s="381"/>
      <c r="AU86" s="382"/>
      <c r="AV86" s="382"/>
      <c r="AW86" s="383"/>
      <c r="AX86" s="452"/>
      <c r="AZ86" s="68"/>
    </row>
    <row r="87" spans="1:52" s="56" customFormat="1" ht="6.75" customHeight="1" x14ac:dyDescent="0.15">
      <c r="A87" s="158"/>
      <c r="B87" s="357"/>
      <c r="C87" s="315"/>
      <c r="D87" s="316"/>
      <c r="E87" s="317"/>
      <c r="F87" s="312"/>
      <c r="G87" s="314"/>
      <c r="H87" s="314"/>
      <c r="I87" s="314"/>
      <c r="J87" s="314"/>
      <c r="K87" s="314"/>
      <c r="L87" s="314"/>
      <c r="M87" s="314"/>
      <c r="N87" s="314"/>
      <c r="O87" s="314"/>
      <c r="P87" s="314"/>
      <c r="Q87" s="314"/>
      <c r="R87" s="385"/>
      <c r="S87" s="386"/>
      <c r="T87" s="850"/>
      <c r="U87" s="394"/>
      <c r="V87" s="394"/>
      <c r="W87" s="394"/>
      <c r="X87" s="395"/>
      <c r="Y87" s="164"/>
      <c r="Z87" s="853"/>
      <c r="AA87" s="853"/>
      <c r="AB87" s="853"/>
      <c r="AC87" s="856"/>
      <c r="AD87" s="856"/>
      <c r="AE87" s="859"/>
      <c r="AF87" s="859"/>
      <c r="AG87" s="862"/>
      <c r="AH87" s="862"/>
      <c r="AI87" s="859"/>
      <c r="AJ87" s="859"/>
      <c r="AK87" s="165"/>
      <c r="AL87" s="321"/>
      <c r="AM87" s="380"/>
      <c r="AN87" s="380"/>
      <c r="AO87" s="380"/>
      <c r="AP87" s="380"/>
      <c r="AQ87" s="380"/>
      <c r="AR87" s="380"/>
      <c r="AS87" s="380"/>
      <c r="AT87" s="381"/>
      <c r="AU87" s="382"/>
      <c r="AV87" s="382"/>
      <c r="AW87" s="383"/>
      <c r="AX87" s="452"/>
      <c r="AZ87" s="68"/>
    </row>
    <row r="88" spans="1:52" s="56" customFormat="1" ht="6.75" customHeight="1" x14ac:dyDescent="0.15">
      <c r="A88" s="158"/>
      <c r="B88" s="357"/>
      <c r="C88" s="315"/>
      <c r="D88" s="316"/>
      <c r="E88" s="317"/>
      <c r="F88" s="312"/>
      <c r="G88" s="314"/>
      <c r="H88" s="314"/>
      <c r="I88" s="314"/>
      <c r="J88" s="314"/>
      <c r="K88" s="314"/>
      <c r="L88" s="314"/>
      <c r="M88" s="314"/>
      <c r="N88" s="314"/>
      <c r="O88" s="314"/>
      <c r="P88" s="314"/>
      <c r="Q88" s="314"/>
      <c r="R88" s="385"/>
      <c r="S88" s="386"/>
      <c r="T88" s="387">
        <v>6</v>
      </c>
      <c r="U88" s="390" t="s">
        <v>242</v>
      </c>
      <c r="V88" s="390"/>
      <c r="W88" s="390"/>
      <c r="X88" s="391"/>
      <c r="Y88" s="396" t="str">
        <f>IF(Y23="","",Y23)</f>
        <v/>
      </c>
      <c r="Z88" s="397"/>
      <c r="AA88" s="397"/>
      <c r="AB88" s="397"/>
      <c r="AC88" s="397"/>
      <c r="AD88" s="397"/>
      <c r="AE88" s="397"/>
      <c r="AF88" s="397"/>
      <c r="AG88" s="397"/>
      <c r="AH88" s="397"/>
      <c r="AI88" s="397"/>
      <c r="AJ88" s="397"/>
      <c r="AK88" s="398"/>
      <c r="AL88" s="321">
        <v>11</v>
      </c>
      <c r="AM88" s="322" t="s">
        <v>75</v>
      </c>
      <c r="AN88" s="322"/>
      <c r="AO88" s="322"/>
      <c r="AP88" s="322"/>
      <c r="AQ88" s="322"/>
      <c r="AR88" s="322"/>
      <c r="AS88" s="322"/>
      <c r="AT88" s="381" t="str">
        <f t="shared" ref="AT88" si="11">AT23</f>
        <v>無</v>
      </c>
      <c r="AU88" s="382"/>
      <c r="AV88" s="382"/>
      <c r="AW88" s="383"/>
      <c r="AX88" s="158"/>
      <c r="AZ88" s="68"/>
    </row>
    <row r="89" spans="1:52" s="96" customFormat="1" ht="6.75" customHeight="1" x14ac:dyDescent="0.15">
      <c r="A89" s="158"/>
      <c r="B89" s="357"/>
      <c r="C89" s="315"/>
      <c r="D89" s="316"/>
      <c r="E89" s="317"/>
      <c r="F89" s="312"/>
      <c r="G89" s="314"/>
      <c r="H89" s="314"/>
      <c r="I89" s="314"/>
      <c r="J89" s="314"/>
      <c r="K89" s="314"/>
      <c r="L89" s="314"/>
      <c r="M89" s="314"/>
      <c r="N89" s="314"/>
      <c r="O89" s="314"/>
      <c r="P89" s="314"/>
      <c r="Q89" s="314"/>
      <c r="R89" s="385"/>
      <c r="S89" s="386"/>
      <c r="T89" s="388"/>
      <c r="U89" s="392"/>
      <c r="V89" s="392"/>
      <c r="W89" s="392"/>
      <c r="X89" s="393"/>
      <c r="Y89" s="399"/>
      <c r="Z89" s="400"/>
      <c r="AA89" s="400"/>
      <c r="AB89" s="400"/>
      <c r="AC89" s="400"/>
      <c r="AD89" s="400"/>
      <c r="AE89" s="400"/>
      <c r="AF89" s="400"/>
      <c r="AG89" s="400"/>
      <c r="AH89" s="400"/>
      <c r="AI89" s="400"/>
      <c r="AJ89" s="400"/>
      <c r="AK89" s="401"/>
      <c r="AL89" s="321"/>
      <c r="AM89" s="322"/>
      <c r="AN89" s="322"/>
      <c r="AO89" s="322"/>
      <c r="AP89" s="322"/>
      <c r="AQ89" s="322"/>
      <c r="AR89" s="322"/>
      <c r="AS89" s="322"/>
      <c r="AT89" s="381"/>
      <c r="AU89" s="382"/>
      <c r="AV89" s="382"/>
      <c r="AW89" s="383"/>
      <c r="AX89" s="158"/>
    </row>
    <row r="90" spans="1:52" s="56" customFormat="1" ht="6.75" customHeight="1" x14ac:dyDescent="0.15">
      <c r="A90" s="158"/>
      <c r="B90" s="357"/>
      <c r="C90" s="315"/>
      <c r="D90" s="316"/>
      <c r="E90" s="317"/>
      <c r="F90" s="312"/>
      <c r="G90" s="314"/>
      <c r="H90" s="314"/>
      <c r="I90" s="314"/>
      <c r="J90" s="314"/>
      <c r="K90" s="314"/>
      <c r="L90" s="314"/>
      <c r="M90" s="314"/>
      <c r="N90" s="314"/>
      <c r="O90" s="314"/>
      <c r="P90" s="314"/>
      <c r="Q90" s="314"/>
      <c r="R90" s="385"/>
      <c r="S90" s="386"/>
      <c r="T90" s="388"/>
      <c r="U90" s="392"/>
      <c r="V90" s="392"/>
      <c r="W90" s="392"/>
      <c r="X90" s="393"/>
      <c r="Y90" s="399"/>
      <c r="Z90" s="400"/>
      <c r="AA90" s="400"/>
      <c r="AB90" s="400"/>
      <c r="AC90" s="400"/>
      <c r="AD90" s="400"/>
      <c r="AE90" s="400"/>
      <c r="AF90" s="400"/>
      <c r="AG90" s="400"/>
      <c r="AH90" s="400"/>
      <c r="AI90" s="400"/>
      <c r="AJ90" s="400"/>
      <c r="AK90" s="401"/>
      <c r="AL90" s="321"/>
      <c r="AM90" s="322"/>
      <c r="AN90" s="322"/>
      <c r="AO90" s="322"/>
      <c r="AP90" s="322"/>
      <c r="AQ90" s="322"/>
      <c r="AR90" s="322"/>
      <c r="AS90" s="322"/>
      <c r="AT90" s="381"/>
      <c r="AU90" s="382"/>
      <c r="AV90" s="382"/>
      <c r="AW90" s="383"/>
      <c r="AX90" s="158"/>
      <c r="AZ90" s="68"/>
    </row>
    <row r="91" spans="1:52" s="56" customFormat="1" ht="6.75" customHeight="1" x14ac:dyDescent="0.15">
      <c r="A91" s="158"/>
      <c r="B91" s="357"/>
      <c r="C91" s="315"/>
      <c r="D91" s="316"/>
      <c r="E91" s="317"/>
      <c r="F91" s="312"/>
      <c r="G91" s="314"/>
      <c r="H91" s="314"/>
      <c r="I91" s="314"/>
      <c r="J91" s="314"/>
      <c r="K91" s="314"/>
      <c r="L91" s="314"/>
      <c r="M91" s="314"/>
      <c r="N91" s="314"/>
      <c r="O91" s="314"/>
      <c r="P91" s="314"/>
      <c r="Q91" s="314"/>
      <c r="R91" s="385"/>
      <c r="S91" s="386"/>
      <c r="T91" s="388"/>
      <c r="U91" s="392"/>
      <c r="V91" s="392"/>
      <c r="W91" s="392"/>
      <c r="X91" s="393"/>
      <c r="Y91" s="399"/>
      <c r="Z91" s="400"/>
      <c r="AA91" s="400"/>
      <c r="AB91" s="400"/>
      <c r="AC91" s="400"/>
      <c r="AD91" s="400"/>
      <c r="AE91" s="400"/>
      <c r="AF91" s="400"/>
      <c r="AG91" s="400"/>
      <c r="AH91" s="400"/>
      <c r="AI91" s="400"/>
      <c r="AJ91" s="400"/>
      <c r="AK91" s="401"/>
      <c r="AL91" s="321"/>
      <c r="AM91" s="322"/>
      <c r="AN91" s="322"/>
      <c r="AO91" s="322"/>
      <c r="AP91" s="322"/>
      <c r="AQ91" s="322"/>
      <c r="AR91" s="322"/>
      <c r="AS91" s="322"/>
      <c r="AT91" s="381"/>
      <c r="AU91" s="382"/>
      <c r="AV91" s="382"/>
      <c r="AW91" s="383"/>
      <c r="AX91" s="158"/>
      <c r="AZ91" s="68"/>
    </row>
    <row r="92" spans="1:52" s="56" customFormat="1" ht="6.75" customHeight="1" x14ac:dyDescent="0.15">
      <c r="A92" s="158"/>
      <c r="B92" s="357"/>
      <c r="C92" s="315"/>
      <c r="D92" s="316"/>
      <c r="E92" s="317"/>
      <c r="F92" s="312"/>
      <c r="G92" s="314"/>
      <c r="H92" s="314"/>
      <c r="I92" s="314"/>
      <c r="J92" s="314"/>
      <c r="K92" s="314"/>
      <c r="L92" s="314"/>
      <c r="M92" s="314"/>
      <c r="N92" s="314"/>
      <c r="O92" s="314"/>
      <c r="P92" s="314"/>
      <c r="Q92" s="314"/>
      <c r="R92" s="385"/>
      <c r="S92" s="386"/>
      <c r="T92" s="388"/>
      <c r="U92" s="392"/>
      <c r="V92" s="392"/>
      <c r="W92" s="392"/>
      <c r="X92" s="393"/>
      <c r="Y92" s="402" t="s">
        <v>239</v>
      </c>
      <c r="Z92" s="404" t="s">
        <v>240</v>
      </c>
      <c r="AA92" s="404"/>
      <c r="AB92" s="406" t="str">
        <f>IF(AB27="","",AB27)</f>
        <v/>
      </c>
      <c r="AC92" s="406"/>
      <c r="AD92" s="406"/>
      <c r="AE92" s="406"/>
      <c r="AF92" s="406"/>
      <c r="AG92" s="406"/>
      <c r="AH92" s="406"/>
      <c r="AI92" s="406"/>
      <c r="AJ92" s="406"/>
      <c r="AK92" s="408" t="s">
        <v>150</v>
      </c>
      <c r="AL92" s="321">
        <v>12</v>
      </c>
      <c r="AM92" s="322" t="s">
        <v>76</v>
      </c>
      <c r="AN92" s="322"/>
      <c r="AO92" s="322"/>
      <c r="AP92" s="322"/>
      <c r="AQ92" s="322"/>
      <c r="AR92" s="322"/>
      <c r="AS92" s="322"/>
      <c r="AT92" s="808" t="str">
        <f t="shared" ref="AT92" si="12">AT27</f>
        <v>定額法</v>
      </c>
      <c r="AU92" s="809"/>
      <c r="AV92" s="809"/>
      <c r="AW92" s="810"/>
      <c r="AX92" s="158"/>
      <c r="AZ92" s="68"/>
    </row>
    <row r="93" spans="1:52" s="96" customFormat="1" ht="6.75" customHeight="1" x14ac:dyDescent="0.15">
      <c r="A93" s="158"/>
      <c r="B93" s="357"/>
      <c r="C93" s="315"/>
      <c r="D93" s="316"/>
      <c r="E93" s="317"/>
      <c r="F93" s="312"/>
      <c r="G93" s="833"/>
      <c r="H93" s="833"/>
      <c r="I93" s="833"/>
      <c r="J93" s="833"/>
      <c r="K93" s="833"/>
      <c r="L93" s="833"/>
      <c r="M93" s="833"/>
      <c r="N93" s="833"/>
      <c r="O93" s="833"/>
      <c r="P93" s="833"/>
      <c r="Q93" s="833"/>
      <c r="R93" s="138"/>
      <c r="S93" s="119"/>
      <c r="T93" s="389"/>
      <c r="U93" s="394"/>
      <c r="V93" s="394"/>
      <c r="W93" s="394"/>
      <c r="X93" s="395"/>
      <c r="Y93" s="403"/>
      <c r="Z93" s="405"/>
      <c r="AA93" s="405"/>
      <c r="AB93" s="407"/>
      <c r="AC93" s="407"/>
      <c r="AD93" s="407"/>
      <c r="AE93" s="407"/>
      <c r="AF93" s="407"/>
      <c r="AG93" s="407"/>
      <c r="AH93" s="407"/>
      <c r="AI93" s="407"/>
      <c r="AJ93" s="407"/>
      <c r="AK93" s="409"/>
      <c r="AL93" s="321"/>
      <c r="AM93" s="322"/>
      <c r="AN93" s="322"/>
      <c r="AO93" s="322"/>
      <c r="AP93" s="322"/>
      <c r="AQ93" s="322"/>
      <c r="AR93" s="322"/>
      <c r="AS93" s="322"/>
      <c r="AT93" s="811"/>
      <c r="AU93" s="812"/>
      <c r="AV93" s="812"/>
      <c r="AW93" s="813"/>
      <c r="AX93" s="158"/>
    </row>
    <row r="94" spans="1:52" s="56" customFormat="1" ht="6.75" customHeight="1" x14ac:dyDescent="0.15">
      <c r="A94" s="158"/>
      <c r="B94" s="357"/>
      <c r="C94" s="315"/>
      <c r="D94" s="316"/>
      <c r="E94" s="317"/>
      <c r="F94" s="312"/>
      <c r="G94" s="370"/>
      <c r="H94" s="371"/>
      <c r="I94" s="371"/>
      <c r="J94" s="374" t="s">
        <v>97</v>
      </c>
      <c r="K94" s="374" t="str">
        <f>IF(K29="","",K29)</f>
        <v/>
      </c>
      <c r="L94" s="374"/>
      <c r="M94" s="374"/>
      <c r="N94" s="374"/>
      <c r="O94" s="374"/>
      <c r="P94" s="374"/>
      <c r="Q94" s="374"/>
      <c r="R94" s="376" t="s">
        <v>98</v>
      </c>
      <c r="S94" s="377"/>
      <c r="T94" s="774">
        <v>7</v>
      </c>
      <c r="U94" s="390" t="s">
        <v>241</v>
      </c>
      <c r="V94" s="390"/>
      <c r="W94" s="390"/>
      <c r="X94" s="391"/>
      <c r="Y94" s="777">
        <f>IF(Y29=22,"",Y29)</f>
        <v>0</v>
      </c>
      <c r="Z94" s="778"/>
      <c r="AA94" s="778"/>
      <c r="AB94" s="778"/>
      <c r="AC94" s="778"/>
      <c r="AD94" s="778"/>
      <c r="AE94" s="778"/>
      <c r="AF94" s="778"/>
      <c r="AG94" s="778"/>
      <c r="AH94" s="778"/>
      <c r="AI94" s="778"/>
      <c r="AJ94" s="778"/>
      <c r="AK94" s="779"/>
      <c r="AL94" s="321"/>
      <c r="AM94" s="322"/>
      <c r="AN94" s="322"/>
      <c r="AO94" s="322"/>
      <c r="AP94" s="322"/>
      <c r="AQ94" s="322"/>
      <c r="AR94" s="322"/>
      <c r="AS94" s="322"/>
      <c r="AT94" s="811"/>
      <c r="AU94" s="812"/>
      <c r="AV94" s="812"/>
      <c r="AW94" s="813"/>
      <c r="AX94" s="158"/>
      <c r="AZ94" s="68"/>
    </row>
    <row r="95" spans="1:52" s="56" customFormat="1" ht="6.75" customHeight="1" x14ac:dyDescent="0.15">
      <c r="A95" s="158"/>
      <c r="B95" s="357"/>
      <c r="C95" s="315"/>
      <c r="D95" s="316"/>
      <c r="E95" s="317"/>
      <c r="F95" s="312"/>
      <c r="G95" s="372"/>
      <c r="H95" s="372"/>
      <c r="I95" s="372"/>
      <c r="J95" s="303"/>
      <c r="K95" s="303"/>
      <c r="L95" s="303"/>
      <c r="M95" s="303"/>
      <c r="N95" s="303"/>
      <c r="O95" s="303"/>
      <c r="P95" s="303"/>
      <c r="Q95" s="303"/>
      <c r="R95" s="376"/>
      <c r="S95" s="377"/>
      <c r="T95" s="775"/>
      <c r="U95" s="392"/>
      <c r="V95" s="392"/>
      <c r="W95" s="392"/>
      <c r="X95" s="393"/>
      <c r="Y95" s="780"/>
      <c r="Z95" s="781"/>
      <c r="AA95" s="781"/>
      <c r="AB95" s="781"/>
      <c r="AC95" s="781"/>
      <c r="AD95" s="781"/>
      <c r="AE95" s="781"/>
      <c r="AF95" s="781"/>
      <c r="AG95" s="781"/>
      <c r="AH95" s="781"/>
      <c r="AI95" s="781"/>
      <c r="AJ95" s="781"/>
      <c r="AK95" s="782"/>
      <c r="AL95" s="321"/>
      <c r="AM95" s="322"/>
      <c r="AN95" s="322"/>
      <c r="AO95" s="322"/>
      <c r="AP95" s="322"/>
      <c r="AQ95" s="322"/>
      <c r="AR95" s="322"/>
      <c r="AS95" s="322"/>
      <c r="AT95" s="814"/>
      <c r="AU95" s="815"/>
      <c r="AV95" s="815"/>
      <c r="AW95" s="816"/>
      <c r="AX95" s="158"/>
      <c r="AZ95" s="68"/>
    </row>
    <row r="96" spans="1:52" s="56" customFormat="1" ht="6.75" customHeight="1" x14ac:dyDescent="0.15">
      <c r="A96" s="158"/>
      <c r="B96" s="357"/>
      <c r="C96" s="315"/>
      <c r="D96" s="316"/>
      <c r="E96" s="317"/>
      <c r="F96" s="312"/>
      <c r="G96" s="372"/>
      <c r="H96" s="372"/>
      <c r="I96" s="372"/>
      <c r="J96" s="303"/>
      <c r="K96" s="303"/>
      <c r="L96" s="303"/>
      <c r="M96" s="303"/>
      <c r="N96" s="303"/>
      <c r="O96" s="303"/>
      <c r="P96" s="303"/>
      <c r="Q96" s="303"/>
      <c r="R96" s="376"/>
      <c r="S96" s="377"/>
      <c r="T96" s="775"/>
      <c r="U96" s="392"/>
      <c r="V96" s="392"/>
      <c r="W96" s="392"/>
      <c r="X96" s="393"/>
      <c r="Y96" s="780"/>
      <c r="Z96" s="781"/>
      <c r="AA96" s="781"/>
      <c r="AB96" s="781"/>
      <c r="AC96" s="781"/>
      <c r="AD96" s="781"/>
      <c r="AE96" s="781"/>
      <c r="AF96" s="781"/>
      <c r="AG96" s="781"/>
      <c r="AH96" s="781"/>
      <c r="AI96" s="781"/>
      <c r="AJ96" s="781"/>
      <c r="AK96" s="782"/>
      <c r="AL96" s="321">
        <v>13</v>
      </c>
      <c r="AM96" s="380" t="s">
        <v>77</v>
      </c>
      <c r="AN96" s="380"/>
      <c r="AO96" s="380"/>
      <c r="AP96" s="380"/>
      <c r="AQ96" s="380"/>
      <c r="AR96" s="380"/>
      <c r="AS96" s="380"/>
      <c r="AT96" s="381" t="str">
        <f t="shared" ref="AT96" si="13">AT31</f>
        <v>無</v>
      </c>
      <c r="AU96" s="382"/>
      <c r="AV96" s="382"/>
      <c r="AW96" s="383"/>
      <c r="AX96" s="158"/>
      <c r="AZ96" s="68"/>
    </row>
    <row r="97" spans="1:52" s="96" customFormat="1" ht="6.75" customHeight="1" x14ac:dyDescent="0.15">
      <c r="A97" s="158"/>
      <c r="B97" s="357"/>
      <c r="C97" s="315"/>
      <c r="D97" s="316"/>
      <c r="E97" s="317"/>
      <c r="F97" s="312"/>
      <c r="G97" s="372"/>
      <c r="H97" s="372"/>
      <c r="I97" s="372"/>
      <c r="J97" s="303"/>
      <c r="K97" s="303"/>
      <c r="L97" s="303"/>
      <c r="M97" s="303"/>
      <c r="N97" s="303"/>
      <c r="O97" s="303"/>
      <c r="P97" s="303"/>
      <c r="Q97" s="303"/>
      <c r="R97" s="376"/>
      <c r="S97" s="377"/>
      <c r="T97" s="775"/>
      <c r="U97" s="392"/>
      <c r="V97" s="392"/>
      <c r="W97" s="392"/>
      <c r="X97" s="393"/>
      <c r="Y97" s="780"/>
      <c r="Z97" s="781"/>
      <c r="AA97" s="781"/>
      <c r="AB97" s="781"/>
      <c r="AC97" s="781"/>
      <c r="AD97" s="781"/>
      <c r="AE97" s="781"/>
      <c r="AF97" s="781"/>
      <c r="AG97" s="781"/>
      <c r="AH97" s="781"/>
      <c r="AI97" s="781"/>
      <c r="AJ97" s="781"/>
      <c r="AK97" s="782"/>
      <c r="AL97" s="321"/>
      <c r="AM97" s="380"/>
      <c r="AN97" s="380"/>
      <c r="AO97" s="380"/>
      <c r="AP97" s="380"/>
      <c r="AQ97" s="380"/>
      <c r="AR97" s="380"/>
      <c r="AS97" s="380"/>
      <c r="AT97" s="381"/>
      <c r="AU97" s="382"/>
      <c r="AV97" s="382"/>
      <c r="AW97" s="383"/>
      <c r="AX97" s="158"/>
    </row>
    <row r="98" spans="1:52" s="56" customFormat="1" ht="6.75" customHeight="1" x14ac:dyDescent="0.15">
      <c r="A98" s="158"/>
      <c r="B98" s="357"/>
      <c r="C98" s="315"/>
      <c r="D98" s="316"/>
      <c r="E98" s="317"/>
      <c r="F98" s="312"/>
      <c r="G98" s="372"/>
      <c r="H98" s="372"/>
      <c r="I98" s="372"/>
      <c r="J98" s="303"/>
      <c r="K98" s="303"/>
      <c r="L98" s="303"/>
      <c r="M98" s="303"/>
      <c r="N98" s="303"/>
      <c r="O98" s="303"/>
      <c r="P98" s="303"/>
      <c r="Q98" s="303"/>
      <c r="R98" s="376"/>
      <c r="S98" s="377"/>
      <c r="T98" s="775"/>
      <c r="U98" s="392"/>
      <c r="V98" s="392"/>
      <c r="W98" s="392"/>
      <c r="X98" s="393"/>
      <c r="Y98" s="402" t="s">
        <v>239</v>
      </c>
      <c r="Z98" s="404" t="s">
        <v>240</v>
      </c>
      <c r="AA98" s="404"/>
      <c r="AB98" s="406" t="str">
        <f>IF(AB33="","",AB33)</f>
        <v/>
      </c>
      <c r="AC98" s="406"/>
      <c r="AD98" s="406"/>
      <c r="AE98" s="406"/>
      <c r="AF98" s="406"/>
      <c r="AG98" s="406"/>
      <c r="AH98" s="406"/>
      <c r="AI98" s="406"/>
      <c r="AJ98" s="406"/>
      <c r="AK98" s="408" t="s">
        <v>149</v>
      </c>
      <c r="AL98" s="321"/>
      <c r="AM98" s="380"/>
      <c r="AN98" s="380"/>
      <c r="AO98" s="380"/>
      <c r="AP98" s="380"/>
      <c r="AQ98" s="380"/>
      <c r="AR98" s="380"/>
      <c r="AS98" s="380"/>
      <c r="AT98" s="381"/>
      <c r="AU98" s="382"/>
      <c r="AV98" s="382"/>
      <c r="AW98" s="383"/>
      <c r="AX98" s="158"/>
      <c r="AZ98" s="68"/>
    </row>
    <row r="99" spans="1:52" s="56" customFormat="1" ht="6.75" customHeight="1" thickBot="1" x14ac:dyDescent="0.2">
      <c r="A99" s="158"/>
      <c r="B99" s="357"/>
      <c r="C99" s="318"/>
      <c r="D99" s="319"/>
      <c r="E99" s="320"/>
      <c r="F99" s="313"/>
      <c r="G99" s="373"/>
      <c r="H99" s="373"/>
      <c r="I99" s="373"/>
      <c r="J99" s="375"/>
      <c r="K99" s="375"/>
      <c r="L99" s="375"/>
      <c r="M99" s="375"/>
      <c r="N99" s="375"/>
      <c r="O99" s="375"/>
      <c r="P99" s="375"/>
      <c r="Q99" s="375"/>
      <c r="R99" s="378"/>
      <c r="S99" s="379"/>
      <c r="T99" s="776"/>
      <c r="U99" s="432"/>
      <c r="V99" s="432"/>
      <c r="W99" s="432"/>
      <c r="X99" s="433"/>
      <c r="Y99" s="783"/>
      <c r="Z99" s="784"/>
      <c r="AA99" s="784"/>
      <c r="AB99" s="406"/>
      <c r="AC99" s="406"/>
      <c r="AD99" s="406"/>
      <c r="AE99" s="406"/>
      <c r="AF99" s="406"/>
      <c r="AG99" s="406"/>
      <c r="AH99" s="406"/>
      <c r="AI99" s="406"/>
      <c r="AJ99" s="406"/>
      <c r="AK99" s="408"/>
      <c r="AL99" s="321"/>
      <c r="AM99" s="380"/>
      <c r="AN99" s="380"/>
      <c r="AO99" s="380"/>
      <c r="AP99" s="380"/>
      <c r="AQ99" s="380"/>
      <c r="AR99" s="380"/>
      <c r="AS99" s="380"/>
      <c r="AT99" s="381"/>
      <c r="AU99" s="382"/>
      <c r="AV99" s="382"/>
      <c r="AW99" s="383"/>
      <c r="AX99" s="158"/>
      <c r="AZ99" s="68"/>
    </row>
    <row r="100" spans="1:52" s="56" customFormat="1" ht="13.5" customHeight="1" x14ac:dyDescent="0.15">
      <c r="A100" s="158"/>
      <c r="B100" s="337" t="s">
        <v>6</v>
      </c>
      <c r="C100" s="338"/>
      <c r="D100" s="339"/>
      <c r="E100" s="341" t="s">
        <v>81</v>
      </c>
      <c r="F100" s="342"/>
      <c r="G100" s="342"/>
      <c r="H100" s="342"/>
      <c r="I100" s="342"/>
      <c r="J100" s="342"/>
      <c r="K100" s="342"/>
      <c r="L100" s="342"/>
      <c r="M100" s="342"/>
      <c r="N100" s="342"/>
      <c r="O100" s="342"/>
      <c r="P100" s="342"/>
      <c r="Q100" s="342"/>
      <c r="R100" s="342"/>
      <c r="S100" s="342"/>
      <c r="T100" s="342"/>
      <c r="U100" s="342"/>
      <c r="V100" s="342"/>
      <c r="W100" s="342"/>
      <c r="X100" s="342"/>
      <c r="Y100" s="342"/>
      <c r="Z100" s="342"/>
      <c r="AA100" s="342"/>
      <c r="AB100" s="342"/>
      <c r="AC100" s="342"/>
      <c r="AD100" s="343"/>
      <c r="AE100" s="344">
        <v>14</v>
      </c>
      <c r="AF100" s="331" t="s">
        <v>89</v>
      </c>
      <c r="AG100" s="331"/>
      <c r="AH100" s="331"/>
      <c r="AI100" s="331"/>
      <c r="AJ100" s="331"/>
      <c r="AK100" s="332"/>
      <c r="AL100" s="288" t="s">
        <v>90</v>
      </c>
      <c r="AM100" s="805" t="str">
        <f>IF(AM35="","",AM35)</f>
        <v>　</v>
      </c>
      <c r="AN100" s="806"/>
      <c r="AO100" s="806"/>
      <c r="AP100" s="806"/>
      <c r="AQ100" s="806"/>
      <c r="AR100" s="806"/>
      <c r="AS100" s="806"/>
      <c r="AT100" s="806"/>
      <c r="AU100" s="806"/>
      <c r="AV100" s="806"/>
      <c r="AW100" s="115"/>
      <c r="AX100" s="158"/>
      <c r="AZ100" s="68"/>
    </row>
    <row r="101" spans="1:52" s="56" customFormat="1" x14ac:dyDescent="0.15">
      <c r="A101" s="158"/>
      <c r="B101" s="340"/>
      <c r="C101" s="247"/>
      <c r="D101" s="248"/>
      <c r="E101" s="347" t="s">
        <v>87</v>
      </c>
      <c r="F101" s="347"/>
      <c r="G101" s="347"/>
      <c r="H101" s="347"/>
      <c r="I101" s="347"/>
      <c r="J101" s="347"/>
      <c r="K101" s="348" t="s">
        <v>86</v>
      </c>
      <c r="L101" s="349"/>
      <c r="M101" s="349"/>
      <c r="N101" s="349"/>
      <c r="O101" s="350"/>
      <c r="P101" s="351" t="s">
        <v>85</v>
      </c>
      <c r="Q101" s="352"/>
      <c r="R101" s="352"/>
      <c r="S101" s="352"/>
      <c r="T101" s="352"/>
      <c r="U101" s="353"/>
      <c r="V101" s="348" t="s">
        <v>88</v>
      </c>
      <c r="W101" s="349"/>
      <c r="X101" s="349"/>
      <c r="Y101" s="349"/>
      <c r="Z101" s="349"/>
      <c r="AA101" s="349"/>
      <c r="AB101" s="349"/>
      <c r="AC101" s="349"/>
      <c r="AD101" s="354"/>
      <c r="AE101" s="345"/>
      <c r="AF101" s="333"/>
      <c r="AG101" s="333"/>
      <c r="AH101" s="333"/>
      <c r="AI101" s="333"/>
      <c r="AJ101" s="333"/>
      <c r="AK101" s="334"/>
      <c r="AL101" s="239"/>
      <c r="AM101" s="801"/>
      <c r="AN101" s="801"/>
      <c r="AO101" s="801"/>
      <c r="AP101" s="801"/>
      <c r="AQ101" s="801"/>
      <c r="AR101" s="801"/>
      <c r="AS101" s="801"/>
      <c r="AT101" s="801"/>
      <c r="AU101" s="801"/>
      <c r="AV101" s="801"/>
      <c r="AW101" s="112"/>
      <c r="AX101" s="158"/>
      <c r="AZ101" s="68"/>
    </row>
    <row r="102" spans="1:52" s="56" customFormat="1" ht="9" customHeight="1" x14ac:dyDescent="0.15">
      <c r="A102" s="158"/>
      <c r="B102" s="286">
        <v>1</v>
      </c>
      <c r="C102" s="288" t="s">
        <v>65</v>
      </c>
      <c r="D102" s="289"/>
      <c r="E102" s="117"/>
      <c r="F102" s="111" t="s">
        <v>46</v>
      </c>
      <c r="G102" s="111" t="s">
        <v>47</v>
      </c>
      <c r="H102" s="208" t="s">
        <v>48</v>
      </c>
      <c r="I102" s="208"/>
      <c r="J102" s="111" t="s">
        <v>49</v>
      </c>
      <c r="K102" s="61"/>
      <c r="L102" s="111" t="s">
        <v>46</v>
      </c>
      <c r="M102" s="111" t="s">
        <v>47</v>
      </c>
      <c r="N102" s="111" t="s">
        <v>48</v>
      </c>
      <c r="O102" s="62" t="s">
        <v>49</v>
      </c>
      <c r="P102" s="63"/>
      <c r="Q102" s="111" t="s">
        <v>46</v>
      </c>
      <c r="R102" s="111" t="s">
        <v>47</v>
      </c>
      <c r="S102" s="111" t="s">
        <v>48</v>
      </c>
      <c r="T102" s="64"/>
      <c r="U102" s="111" t="s">
        <v>49</v>
      </c>
      <c r="V102" s="61"/>
      <c r="W102" s="63"/>
      <c r="X102" s="111" t="s">
        <v>46</v>
      </c>
      <c r="Y102" s="111"/>
      <c r="Z102" s="111" t="s">
        <v>47</v>
      </c>
      <c r="AA102" s="111"/>
      <c r="AB102" s="111"/>
      <c r="AC102" s="111" t="s">
        <v>48</v>
      </c>
      <c r="AD102" s="65" t="s">
        <v>49</v>
      </c>
      <c r="AE102" s="345"/>
      <c r="AF102" s="333"/>
      <c r="AG102" s="333"/>
      <c r="AH102" s="333"/>
      <c r="AI102" s="333"/>
      <c r="AJ102" s="333"/>
      <c r="AK102" s="334"/>
      <c r="AL102" s="239"/>
      <c r="AM102" s="801"/>
      <c r="AN102" s="801"/>
      <c r="AO102" s="801"/>
      <c r="AP102" s="801"/>
      <c r="AQ102" s="801"/>
      <c r="AR102" s="801"/>
      <c r="AS102" s="801"/>
      <c r="AT102" s="801"/>
      <c r="AU102" s="801"/>
      <c r="AV102" s="801"/>
      <c r="AW102" s="112"/>
      <c r="AX102" s="158"/>
      <c r="AZ102" s="68"/>
    </row>
    <row r="103" spans="1:52" s="56" customFormat="1" ht="18" customHeight="1" x14ac:dyDescent="0.15">
      <c r="A103" s="158"/>
      <c r="B103" s="287"/>
      <c r="C103" s="290"/>
      <c r="D103" s="291"/>
      <c r="E103" s="306" t="str">
        <f>IF(E38="","",E38)</f>
        <v/>
      </c>
      <c r="F103" s="283"/>
      <c r="G103" s="283"/>
      <c r="H103" s="283"/>
      <c r="I103" s="283"/>
      <c r="J103" s="284"/>
      <c r="K103" s="307" t="str">
        <f>IF(K38="","",K38)</f>
        <v/>
      </c>
      <c r="L103" s="283"/>
      <c r="M103" s="283"/>
      <c r="N103" s="283"/>
      <c r="O103" s="284"/>
      <c r="P103" s="308" t="str">
        <f>IF(P38="","",P38)</f>
        <v/>
      </c>
      <c r="Q103" s="283"/>
      <c r="R103" s="283"/>
      <c r="S103" s="283"/>
      <c r="T103" s="283"/>
      <c r="U103" s="284"/>
      <c r="V103" s="213" t="str">
        <f>IF(V38="","",V38)</f>
        <v/>
      </c>
      <c r="W103" s="309"/>
      <c r="X103" s="214"/>
      <c r="Y103" s="214"/>
      <c r="Z103" s="214"/>
      <c r="AA103" s="214"/>
      <c r="AB103" s="214"/>
      <c r="AC103" s="214"/>
      <c r="AD103" s="218"/>
      <c r="AE103" s="345"/>
      <c r="AF103" s="333"/>
      <c r="AG103" s="333"/>
      <c r="AH103" s="333"/>
      <c r="AI103" s="333"/>
      <c r="AJ103" s="333"/>
      <c r="AK103" s="334"/>
      <c r="AL103" s="303" t="s">
        <v>91</v>
      </c>
      <c r="AM103" s="669" t="str">
        <f>IF(AM38="","",AM38)</f>
        <v>　</v>
      </c>
      <c r="AN103" s="763"/>
      <c r="AO103" s="763"/>
      <c r="AP103" s="763"/>
      <c r="AQ103" s="763"/>
      <c r="AR103" s="763"/>
      <c r="AS103" s="763"/>
      <c r="AT103" s="763"/>
      <c r="AU103" s="763"/>
      <c r="AV103" s="763"/>
      <c r="AW103" s="112"/>
      <c r="AX103" s="158"/>
      <c r="AZ103" s="68"/>
    </row>
    <row r="104" spans="1:52" s="56" customFormat="1" ht="13.5" customHeight="1" x14ac:dyDescent="0.15">
      <c r="A104" s="158"/>
      <c r="B104" s="299">
        <v>2</v>
      </c>
      <c r="C104" s="310" t="s">
        <v>152</v>
      </c>
      <c r="D104" s="210"/>
      <c r="E104" s="260" t="str">
        <f>IF(E39="","",E39)</f>
        <v/>
      </c>
      <c r="F104" s="281"/>
      <c r="G104" s="281"/>
      <c r="H104" s="281"/>
      <c r="I104" s="281"/>
      <c r="J104" s="282"/>
      <c r="K104" s="293" t="str">
        <f>IF(K39="","",K39)</f>
        <v/>
      </c>
      <c r="L104" s="294"/>
      <c r="M104" s="294"/>
      <c r="N104" s="294"/>
      <c r="O104" s="295"/>
      <c r="P104" s="280" t="str">
        <f>IF(P39="","",P39)</f>
        <v/>
      </c>
      <c r="Q104" s="281"/>
      <c r="R104" s="281"/>
      <c r="S104" s="281"/>
      <c r="T104" s="281"/>
      <c r="U104" s="282"/>
      <c r="V104" s="222" t="str">
        <f>IF(V39="","",V39)</f>
        <v/>
      </c>
      <c r="W104" s="285"/>
      <c r="X104" s="223"/>
      <c r="Y104" s="223"/>
      <c r="Z104" s="223"/>
      <c r="AA104" s="223"/>
      <c r="AB104" s="223"/>
      <c r="AC104" s="223"/>
      <c r="AD104" s="228"/>
      <c r="AE104" s="345"/>
      <c r="AF104" s="333"/>
      <c r="AG104" s="333"/>
      <c r="AH104" s="333"/>
      <c r="AI104" s="333"/>
      <c r="AJ104" s="333"/>
      <c r="AK104" s="334"/>
      <c r="AL104" s="239"/>
      <c r="AM104" s="764"/>
      <c r="AN104" s="764"/>
      <c r="AO104" s="764"/>
      <c r="AP104" s="764"/>
      <c r="AQ104" s="764"/>
      <c r="AR104" s="764"/>
      <c r="AS104" s="764"/>
      <c r="AT104" s="764"/>
      <c r="AU104" s="764"/>
      <c r="AV104" s="764"/>
      <c r="AW104" s="112"/>
      <c r="AX104" s="158"/>
      <c r="AZ104" s="68"/>
    </row>
    <row r="105" spans="1:52" s="56" customFormat="1" ht="13.5" customHeight="1" x14ac:dyDescent="0.15">
      <c r="A105" s="158"/>
      <c r="B105" s="299"/>
      <c r="C105" s="303"/>
      <c r="D105" s="210"/>
      <c r="E105" s="292">
        <f>SUMIF(全資産用!$C$9:$C$243,B104,全資産用!$AN$9:$AN$243)</f>
        <v>0</v>
      </c>
      <c r="F105" s="283"/>
      <c r="G105" s="283"/>
      <c r="H105" s="283"/>
      <c r="I105" s="283"/>
      <c r="J105" s="284"/>
      <c r="K105" s="296"/>
      <c r="L105" s="297"/>
      <c r="M105" s="297"/>
      <c r="N105" s="297"/>
      <c r="O105" s="298"/>
      <c r="P105" s="283"/>
      <c r="Q105" s="283"/>
      <c r="R105" s="283"/>
      <c r="S105" s="283"/>
      <c r="T105" s="283"/>
      <c r="U105" s="284"/>
      <c r="V105" s="225"/>
      <c r="W105" s="214"/>
      <c r="X105" s="214"/>
      <c r="Y105" s="214"/>
      <c r="Z105" s="214"/>
      <c r="AA105" s="214"/>
      <c r="AB105" s="214"/>
      <c r="AC105" s="214"/>
      <c r="AD105" s="218"/>
      <c r="AE105" s="345"/>
      <c r="AF105" s="333"/>
      <c r="AG105" s="333"/>
      <c r="AH105" s="333"/>
      <c r="AI105" s="333"/>
      <c r="AJ105" s="333"/>
      <c r="AK105" s="334"/>
      <c r="AL105" s="303" t="s">
        <v>92</v>
      </c>
      <c r="AM105" s="800" t="str">
        <f>IF(AM40="","",AM40)</f>
        <v>　</v>
      </c>
      <c r="AN105" s="801"/>
      <c r="AO105" s="801"/>
      <c r="AP105" s="801"/>
      <c r="AQ105" s="801"/>
      <c r="AR105" s="801"/>
      <c r="AS105" s="801"/>
      <c r="AT105" s="801"/>
      <c r="AU105" s="801"/>
      <c r="AV105" s="801"/>
      <c r="AW105" s="112"/>
      <c r="AX105" s="158"/>
      <c r="AZ105" s="68"/>
    </row>
    <row r="106" spans="1:52" s="56" customFormat="1" ht="13.5" customHeight="1" x14ac:dyDescent="0.15">
      <c r="A106" s="158"/>
      <c r="B106" s="286">
        <v>3</v>
      </c>
      <c r="C106" s="288" t="s">
        <v>66</v>
      </c>
      <c r="D106" s="289"/>
      <c r="E106" s="260" t="str">
        <f t="shared" ref="E106" si="14">IF(E41="","",E41)</f>
        <v/>
      </c>
      <c r="F106" s="281"/>
      <c r="G106" s="281"/>
      <c r="H106" s="281"/>
      <c r="I106" s="281"/>
      <c r="J106" s="282"/>
      <c r="K106" s="293" t="str">
        <f t="shared" ref="K106" si="15">IF(K41="","",K41)</f>
        <v/>
      </c>
      <c r="L106" s="294"/>
      <c r="M106" s="294"/>
      <c r="N106" s="294"/>
      <c r="O106" s="295"/>
      <c r="P106" s="280" t="str">
        <f t="shared" ref="P106" si="16">IF(P41="","",P41)</f>
        <v/>
      </c>
      <c r="Q106" s="281"/>
      <c r="R106" s="281"/>
      <c r="S106" s="281"/>
      <c r="T106" s="281"/>
      <c r="U106" s="282"/>
      <c r="V106" s="222" t="str">
        <f t="shared" ref="V106" si="17">IF(V41="","",V41)</f>
        <v/>
      </c>
      <c r="W106" s="285"/>
      <c r="X106" s="223"/>
      <c r="Y106" s="223"/>
      <c r="Z106" s="223"/>
      <c r="AA106" s="223"/>
      <c r="AB106" s="223"/>
      <c r="AC106" s="223"/>
      <c r="AD106" s="228"/>
      <c r="AE106" s="345"/>
      <c r="AF106" s="333"/>
      <c r="AG106" s="333"/>
      <c r="AH106" s="333"/>
      <c r="AI106" s="333"/>
      <c r="AJ106" s="333"/>
      <c r="AK106" s="334"/>
      <c r="AL106" s="239"/>
      <c r="AM106" s="801"/>
      <c r="AN106" s="801"/>
      <c r="AO106" s="801"/>
      <c r="AP106" s="801"/>
      <c r="AQ106" s="801"/>
      <c r="AR106" s="801"/>
      <c r="AS106" s="801"/>
      <c r="AT106" s="801"/>
      <c r="AU106" s="801"/>
      <c r="AV106" s="801"/>
      <c r="AW106" s="112"/>
      <c r="AX106" s="158"/>
      <c r="AZ106" s="68"/>
    </row>
    <row r="107" spans="1:52" s="56" customFormat="1" ht="13.5" customHeight="1" x14ac:dyDescent="0.15">
      <c r="A107" s="158"/>
      <c r="B107" s="287"/>
      <c r="C107" s="290"/>
      <c r="D107" s="291"/>
      <c r="E107" s="292">
        <f>SUMIF(全資産用!$C$9:$C$243,B106,全資産用!$AN$9:$AN$243)</f>
        <v>0</v>
      </c>
      <c r="F107" s="283"/>
      <c r="G107" s="283"/>
      <c r="H107" s="283"/>
      <c r="I107" s="283"/>
      <c r="J107" s="284"/>
      <c r="K107" s="296"/>
      <c r="L107" s="297"/>
      <c r="M107" s="297"/>
      <c r="N107" s="297"/>
      <c r="O107" s="298"/>
      <c r="P107" s="283"/>
      <c r="Q107" s="283"/>
      <c r="R107" s="283"/>
      <c r="S107" s="283"/>
      <c r="T107" s="283"/>
      <c r="U107" s="284"/>
      <c r="V107" s="225"/>
      <c r="W107" s="214"/>
      <c r="X107" s="214"/>
      <c r="Y107" s="214"/>
      <c r="Z107" s="214"/>
      <c r="AA107" s="214"/>
      <c r="AB107" s="214"/>
      <c r="AC107" s="214"/>
      <c r="AD107" s="218"/>
      <c r="AE107" s="346"/>
      <c r="AF107" s="335"/>
      <c r="AG107" s="335"/>
      <c r="AH107" s="335"/>
      <c r="AI107" s="335"/>
      <c r="AJ107" s="335"/>
      <c r="AK107" s="336"/>
      <c r="AL107" s="571"/>
      <c r="AM107" s="802"/>
      <c r="AN107" s="802"/>
      <c r="AO107" s="802"/>
      <c r="AP107" s="802"/>
      <c r="AQ107" s="802"/>
      <c r="AR107" s="802"/>
      <c r="AS107" s="802"/>
      <c r="AT107" s="802"/>
      <c r="AU107" s="802"/>
      <c r="AV107" s="802"/>
      <c r="AW107" s="116"/>
      <c r="AX107" s="158"/>
      <c r="AZ107" s="68"/>
    </row>
    <row r="108" spans="1:52" s="56" customFormat="1" ht="13.5" customHeight="1" x14ac:dyDescent="0.15">
      <c r="A108" s="158"/>
      <c r="B108" s="299">
        <v>4</v>
      </c>
      <c r="C108" s="303" t="s">
        <v>67</v>
      </c>
      <c r="D108" s="210"/>
      <c r="E108" s="260" t="str">
        <f t="shared" ref="E108" si="18">IF(E43="","",E43)</f>
        <v/>
      </c>
      <c r="F108" s="281"/>
      <c r="G108" s="281"/>
      <c r="H108" s="281"/>
      <c r="I108" s="281"/>
      <c r="J108" s="282"/>
      <c r="K108" s="293" t="str">
        <f t="shared" ref="K108" si="19">IF(K43="","",K43)</f>
        <v/>
      </c>
      <c r="L108" s="294"/>
      <c r="M108" s="294"/>
      <c r="N108" s="294"/>
      <c r="O108" s="295"/>
      <c r="P108" s="280" t="str">
        <f t="shared" ref="P108" si="20">IF(P43="","",P43)</f>
        <v/>
      </c>
      <c r="Q108" s="281"/>
      <c r="R108" s="281"/>
      <c r="S108" s="281"/>
      <c r="T108" s="281"/>
      <c r="U108" s="282"/>
      <c r="V108" s="222" t="str">
        <f t="shared" ref="V108" si="21">IF(V43="","",V43)</f>
        <v/>
      </c>
      <c r="W108" s="285"/>
      <c r="X108" s="223"/>
      <c r="Y108" s="223"/>
      <c r="Z108" s="223"/>
      <c r="AA108" s="223"/>
      <c r="AB108" s="223"/>
      <c r="AC108" s="223"/>
      <c r="AD108" s="228"/>
      <c r="AE108" s="304">
        <v>15</v>
      </c>
      <c r="AF108" s="331" t="s">
        <v>96</v>
      </c>
      <c r="AG108" s="331"/>
      <c r="AH108" s="331"/>
      <c r="AI108" s="331"/>
      <c r="AJ108" s="331"/>
      <c r="AK108" s="332"/>
      <c r="AL108" s="117" t="s">
        <v>93</v>
      </c>
      <c r="AM108" s="117"/>
      <c r="AN108" s="117"/>
      <c r="AO108" s="117"/>
      <c r="AP108" s="117"/>
      <c r="AQ108" s="117"/>
      <c r="AR108" s="117"/>
      <c r="AS108" s="117"/>
      <c r="AT108" s="117"/>
      <c r="AU108" s="117"/>
      <c r="AV108" s="117"/>
      <c r="AW108" s="115"/>
      <c r="AX108" s="158"/>
      <c r="AZ108" s="68"/>
    </row>
    <row r="109" spans="1:52" s="56" customFormat="1" ht="13.5" customHeight="1" x14ac:dyDescent="0.15">
      <c r="A109" s="158"/>
      <c r="B109" s="299"/>
      <c r="C109" s="303"/>
      <c r="D109" s="210"/>
      <c r="E109" s="292">
        <f>SUMIF(全資産用!$C$9:$C$243,B108,全資産用!$AN$9:$AN$243)</f>
        <v>0</v>
      </c>
      <c r="F109" s="283"/>
      <c r="G109" s="283"/>
      <c r="H109" s="283"/>
      <c r="I109" s="283"/>
      <c r="J109" s="284"/>
      <c r="K109" s="296"/>
      <c r="L109" s="297"/>
      <c r="M109" s="297"/>
      <c r="N109" s="297"/>
      <c r="O109" s="298"/>
      <c r="P109" s="283"/>
      <c r="Q109" s="283"/>
      <c r="R109" s="283"/>
      <c r="S109" s="283"/>
      <c r="T109" s="283"/>
      <c r="U109" s="284"/>
      <c r="V109" s="225"/>
      <c r="W109" s="214"/>
      <c r="X109" s="214"/>
      <c r="Y109" s="214"/>
      <c r="Z109" s="214"/>
      <c r="AA109" s="214"/>
      <c r="AB109" s="214"/>
      <c r="AC109" s="214"/>
      <c r="AD109" s="218"/>
      <c r="AE109" s="240"/>
      <c r="AF109" s="333"/>
      <c r="AG109" s="333"/>
      <c r="AH109" s="333"/>
      <c r="AI109" s="333"/>
      <c r="AJ109" s="333"/>
      <c r="AK109" s="334"/>
      <c r="AL109" s="800" t="str">
        <f>IF(AL44="","",AL44)</f>
        <v/>
      </c>
      <c r="AM109" s="801"/>
      <c r="AN109" s="801"/>
      <c r="AO109" s="801"/>
      <c r="AP109" s="801"/>
      <c r="AQ109" s="801"/>
      <c r="AR109" s="801"/>
      <c r="AS109" s="801"/>
      <c r="AT109" s="801"/>
      <c r="AU109" s="801"/>
      <c r="AV109" s="801"/>
      <c r="AW109" s="803"/>
      <c r="AX109" s="158"/>
      <c r="AZ109" s="68"/>
    </row>
    <row r="110" spans="1:52" s="56" customFormat="1" ht="13.5" customHeight="1" x14ac:dyDescent="0.15">
      <c r="A110" s="158"/>
      <c r="B110" s="286">
        <v>5</v>
      </c>
      <c r="C110" s="305" t="s">
        <v>153</v>
      </c>
      <c r="D110" s="289"/>
      <c r="E110" s="260" t="str">
        <f t="shared" ref="E110" si="22">IF(E45="","",E45)</f>
        <v/>
      </c>
      <c r="F110" s="281"/>
      <c r="G110" s="281"/>
      <c r="H110" s="281"/>
      <c r="I110" s="281"/>
      <c r="J110" s="282"/>
      <c r="K110" s="293" t="str">
        <f t="shared" ref="K110" si="23">IF(K45="","",K45)</f>
        <v/>
      </c>
      <c r="L110" s="294"/>
      <c r="M110" s="294"/>
      <c r="N110" s="294"/>
      <c r="O110" s="295"/>
      <c r="P110" s="280" t="str">
        <f t="shared" ref="P110" si="24">IF(P45="","",P45)</f>
        <v/>
      </c>
      <c r="Q110" s="281"/>
      <c r="R110" s="281"/>
      <c r="S110" s="281"/>
      <c r="T110" s="281"/>
      <c r="U110" s="282"/>
      <c r="V110" s="222" t="str">
        <f t="shared" ref="V110" si="25">IF(V45="","",V45)</f>
        <v/>
      </c>
      <c r="W110" s="285"/>
      <c r="X110" s="223"/>
      <c r="Y110" s="223"/>
      <c r="Z110" s="223"/>
      <c r="AA110" s="223"/>
      <c r="AB110" s="223"/>
      <c r="AC110" s="223"/>
      <c r="AD110" s="228"/>
      <c r="AE110" s="240"/>
      <c r="AF110" s="333"/>
      <c r="AG110" s="333"/>
      <c r="AH110" s="333"/>
      <c r="AI110" s="333"/>
      <c r="AJ110" s="333"/>
      <c r="AK110" s="334"/>
      <c r="AL110" s="801"/>
      <c r="AM110" s="801"/>
      <c r="AN110" s="801"/>
      <c r="AO110" s="801"/>
      <c r="AP110" s="801"/>
      <c r="AQ110" s="801"/>
      <c r="AR110" s="801"/>
      <c r="AS110" s="801"/>
      <c r="AT110" s="801"/>
      <c r="AU110" s="801"/>
      <c r="AV110" s="801"/>
      <c r="AW110" s="803"/>
      <c r="AX110" s="158"/>
      <c r="AZ110" s="68"/>
    </row>
    <row r="111" spans="1:52" s="56" customFormat="1" ht="13.5" customHeight="1" x14ac:dyDescent="0.15">
      <c r="A111" s="158"/>
      <c r="B111" s="287"/>
      <c r="C111" s="290"/>
      <c r="D111" s="291"/>
      <c r="E111" s="292">
        <f>SUMIF(全資産用!$C$9:$C$243,B110,全資産用!$AN$9:$AN$243)</f>
        <v>0</v>
      </c>
      <c r="F111" s="283"/>
      <c r="G111" s="283"/>
      <c r="H111" s="283"/>
      <c r="I111" s="283"/>
      <c r="J111" s="284"/>
      <c r="K111" s="296"/>
      <c r="L111" s="297"/>
      <c r="M111" s="297"/>
      <c r="N111" s="297"/>
      <c r="O111" s="298"/>
      <c r="P111" s="283"/>
      <c r="Q111" s="283"/>
      <c r="R111" s="283"/>
      <c r="S111" s="283"/>
      <c r="T111" s="283"/>
      <c r="U111" s="284"/>
      <c r="V111" s="225"/>
      <c r="W111" s="214"/>
      <c r="X111" s="214"/>
      <c r="Y111" s="214"/>
      <c r="Z111" s="214"/>
      <c r="AA111" s="214"/>
      <c r="AB111" s="214"/>
      <c r="AC111" s="214"/>
      <c r="AD111" s="218"/>
      <c r="AE111" s="129"/>
      <c r="AF111" s="785" t="s">
        <v>104</v>
      </c>
      <c r="AG111" s="634"/>
      <c r="AH111" s="634"/>
      <c r="AI111" s="634"/>
      <c r="AJ111" s="634"/>
      <c r="AK111" s="632" t="s">
        <v>155</v>
      </c>
      <c r="AL111" s="801"/>
      <c r="AM111" s="801"/>
      <c r="AN111" s="801"/>
      <c r="AO111" s="801"/>
      <c r="AP111" s="801"/>
      <c r="AQ111" s="801"/>
      <c r="AR111" s="801"/>
      <c r="AS111" s="801"/>
      <c r="AT111" s="801"/>
      <c r="AU111" s="801"/>
      <c r="AV111" s="801"/>
      <c r="AW111" s="803"/>
      <c r="AX111" s="158"/>
      <c r="AZ111" s="68"/>
    </row>
    <row r="112" spans="1:52" s="56" customFormat="1" ht="13.5" customHeight="1" x14ac:dyDescent="0.15">
      <c r="A112" s="158"/>
      <c r="B112" s="299">
        <v>6</v>
      </c>
      <c r="C112" s="300" t="s">
        <v>64</v>
      </c>
      <c r="D112" s="301"/>
      <c r="E112" s="260" t="str">
        <f t="shared" ref="E112" si="26">IF(E47="","",E47)</f>
        <v/>
      </c>
      <c r="F112" s="281"/>
      <c r="G112" s="281"/>
      <c r="H112" s="281"/>
      <c r="I112" s="281"/>
      <c r="J112" s="282"/>
      <c r="K112" s="293" t="str">
        <f t="shared" ref="K112" si="27">IF(K47="","",K47)</f>
        <v/>
      </c>
      <c r="L112" s="294"/>
      <c r="M112" s="294"/>
      <c r="N112" s="294"/>
      <c r="O112" s="295"/>
      <c r="P112" s="280" t="str">
        <f t="shared" ref="P112" si="28">IF(P47="","",P47)</f>
        <v/>
      </c>
      <c r="Q112" s="281"/>
      <c r="R112" s="281"/>
      <c r="S112" s="281"/>
      <c r="T112" s="281"/>
      <c r="U112" s="282"/>
      <c r="V112" s="222" t="str">
        <f t="shared" ref="V112" si="29">IF(V47="","",V47)</f>
        <v/>
      </c>
      <c r="W112" s="285"/>
      <c r="X112" s="223"/>
      <c r="Y112" s="223"/>
      <c r="Z112" s="223"/>
      <c r="AA112" s="223"/>
      <c r="AB112" s="223"/>
      <c r="AC112" s="223"/>
      <c r="AD112" s="228"/>
      <c r="AE112" s="129"/>
      <c r="AF112" s="786"/>
      <c r="AG112" s="635"/>
      <c r="AH112" s="635"/>
      <c r="AI112" s="635"/>
      <c r="AJ112" s="635"/>
      <c r="AK112" s="633"/>
      <c r="AL112" s="802"/>
      <c r="AM112" s="802"/>
      <c r="AN112" s="802"/>
      <c r="AO112" s="802"/>
      <c r="AP112" s="802"/>
      <c r="AQ112" s="802"/>
      <c r="AR112" s="802"/>
      <c r="AS112" s="802"/>
      <c r="AT112" s="802"/>
      <c r="AU112" s="802"/>
      <c r="AV112" s="802"/>
      <c r="AW112" s="804"/>
      <c r="AX112" s="158"/>
      <c r="AZ112" s="68"/>
    </row>
    <row r="113" spans="1:52" s="56" customFormat="1" ht="13.5" customHeight="1" x14ac:dyDescent="0.15">
      <c r="A113" s="158"/>
      <c r="B113" s="299"/>
      <c r="C113" s="302"/>
      <c r="D113" s="301"/>
      <c r="E113" s="292">
        <f>SUMIF(全資産用!$C$9:$C$243,B112,全資産用!$AN$9:$AN$243)</f>
        <v>0</v>
      </c>
      <c r="F113" s="283"/>
      <c r="G113" s="283"/>
      <c r="H113" s="283"/>
      <c r="I113" s="283"/>
      <c r="J113" s="284"/>
      <c r="K113" s="296"/>
      <c r="L113" s="297"/>
      <c r="M113" s="297"/>
      <c r="N113" s="297"/>
      <c r="O113" s="298"/>
      <c r="P113" s="283"/>
      <c r="Q113" s="283"/>
      <c r="R113" s="283"/>
      <c r="S113" s="283"/>
      <c r="T113" s="283"/>
      <c r="U113" s="284"/>
      <c r="V113" s="225"/>
      <c r="W113" s="214"/>
      <c r="X113" s="214"/>
      <c r="Y113" s="214"/>
      <c r="Z113" s="214"/>
      <c r="AA113" s="214"/>
      <c r="AB113" s="214"/>
      <c r="AC113" s="214"/>
      <c r="AD113" s="218"/>
      <c r="AE113" s="200">
        <v>16</v>
      </c>
      <c r="AF113" s="787" t="s">
        <v>95</v>
      </c>
      <c r="AG113" s="787"/>
      <c r="AH113" s="787"/>
      <c r="AI113" s="787"/>
      <c r="AJ113" s="787"/>
      <c r="AK113" s="787"/>
      <c r="AL113" s="787"/>
      <c r="AM113" s="788"/>
      <c r="AN113" s="793" t="str">
        <f>AN48</f>
        <v>自己所有・借家</v>
      </c>
      <c r="AO113" s="793"/>
      <c r="AP113" s="793"/>
      <c r="AQ113" s="793"/>
      <c r="AR113" s="793"/>
      <c r="AS113" s="793"/>
      <c r="AT113" s="793"/>
      <c r="AU113" s="793"/>
      <c r="AV113" s="793"/>
      <c r="AW113" s="794"/>
      <c r="AX113" s="158"/>
      <c r="AZ113" s="68"/>
    </row>
    <row r="114" spans="1:52" s="56" customFormat="1" ht="13.5" customHeight="1" x14ac:dyDescent="0.15">
      <c r="A114" s="158"/>
      <c r="B114" s="286">
        <v>7</v>
      </c>
      <c r="C114" s="244" t="s">
        <v>68</v>
      </c>
      <c r="D114" s="245"/>
      <c r="E114" s="260">
        <f t="shared" ref="E114" si="30">IF(E49="","",E49)</f>
        <v>0</v>
      </c>
      <c r="F114" s="281"/>
      <c r="G114" s="281"/>
      <c r="H114" s="281"/>
      <c r="I114" s="281"/>
      <c r="J114" s="282"/>
      <c r="K114" s="293">
        <f t="shared" ref="K114" si="31">IF(K49="","",K49)</f>
        <v>0</v>
      </c>
      <c r="L114" s="294"/>
      <c r="M114" s="294"/>
      <c r="N114" s="294"/>
      <c r="O114" s="295"/>
      <c r="P114" s="280">
        <f t="shared" ref="P114" si="32">IF(P49="","",P49)</f>
        <v>0</v>
      </c>
      <c r="Q114" s="281"/>
      <c r="R114" s="281"/>
      <c r="S114" s="281"/>
      <c r="T114" s="281"/>
      <c r="U114" s="282"/>
      <c r="V114" s="222">
        <f t="shared" ref="V114" si="33">IF(V49="","",V49)</f>
        <v>0</v>
      </c>
      <c r="W114" s="285"/>
      <c r="X114" s="223"/>
      <c r="Y114" s="223"/>
      <c r="Z114" s="223"/>
      <c r="AA114" s="223"/>
      <c r="AB114" s="223"/>
      <c r="AC114" s="223"/>
      <c r="AD114" s="228"/>
      <c r="AE114" s="201"/>
      <c r="AF114" s="789"/>
      <c r="AG114" s="789"/>
      <c r="AH114" s="789"/>
      <c r="AI114" s="789"/>
      <c r="AJ114" s="789"/>
      <c r="AK114" s="789"/>
      <c r="AL114" s="789"/>
      <c r="AM114" s="790"/>
      <c r="AN114" s="795"/>
      <c r="AO114" s="795"/>
      <c r="AP114" s="795"/>
      <c r="AQ114" s="795"/>
      <c r="AR114" s="795"/>
      <c r="AS114" s="795"/>
      <c r="AT114" s="795"/>
      <c r="AU114" s="795"/>
      <c r="AV114" s="795"/>
      <c r="AW114" s="796"/>
      <c r="AX114" s="158"/>
      <c r="AZ114" s="68"/>
    </row>
    <row r="115" spans="1:52" s="56" customFormat="1" ht="13.5" customHeight="1" x14ac:dyDescent="0.15">
      <c r="A115" s="158"/>
      <c r="B115" s="287"/>
      <c r="C115" s="250"/>
      <c r="D115" s="251"/>
      <c r="E115" s="292">
        <f>SUMIF(全資産用!$C$9:$C$243,B114,全資産用!$AN$9:$AN$243)</f>
        <v>0</v>
      </c>
      <c r="F115" s="283"/>
      <c r="G115" s="283"/>
      <c r="H115" s="283"/>
      <c r="I115" s="283"/>
      <c r="J115" s="284"/>
      <c r="K115" s="296"/>
      <c r="L115" s="297"/>
      <c r="M115" s="297"/>
      <c r="N115" s="297"/>
      <c r="O115" s="298"/>
      <c r="P115" s="283"/>
      <c r="Q115" s="283"/>
      <c r="R115" s="283"/>
      <c r="S115" s="283"/>
      <c r="T115" s="283"/>
      <c r="U115" s="284"/>
      <c r="V115" s="225"/>
      <c r="W115" s="214"/>
      <c r="X115" s="214"/>
      <c r="Y115" s="214"/>
      <c r="Z115" s="214"/>
      <c r="AA115" s="214"/>
      <c r="AB115" s="214"/>
      <c r="AC115" s="214"/>
      <c r="AD115" s="218"/>
      <c r="AE115" s="807"/>
      <c r="AF115" s="791"/>
      <c r="AG115" s="791"/>
      <c r="AH115" s="791"/>
      <c r="AI115" s="791"/>
      <c r="AJ115" s="791"/>
      <c r="AK115" s="791"/>
      <c r="AL115" s="791"/>
      <c r="AM115" s="792"/>
      <c r="AN115" s="797"/>
      <c r="AO115" s="797"/>
      <c r="AP115" s="797"/>
      <c r="AQ115" s="797"/>
      <c r="AR115" s="797"/>
      <c r="AS115" s="797"/>
      <c r="AT115" s="797"/>
      <c r="AU115" s="797"/>
      <c r="AV115" s="797"/>
      <c r="AW115" s="798"/>
      <c r="AX115" s="158"/>
      <c r="AZ115" s="68"/>
    </row>
    <row r="116" spans="1:52" s="56" customFormat="1" x14ac:dyDescent="0.15">
      <c r="A116" s="158"/>
      <c r="B116" s="238"/>
      <c r="C116" s="239"/>
      <c r="D116" s="239"/>
      <c r="E116" s="239"/>
      <c r="F116" s="239"/>
      <c r="G116" s="239"/>
      <c r="H116" s="243" t="s">
        <v>6</v>
      </c>
      <c r="I116" s="244"/>
      <c r="J116" s="245"/>
      <c r="K116" s="243" t="s">
        <v>82</v>
      </c>
      <c r="L116" s="244"/>
      <c r="M116" s="244"/>
      <c r="N116" s="244"/>
      <c r="O116" s="245"/>
      <c r="P116" s="243" t="s">
        <v>83</v>
      </c>
      <c r="Q116" s="244"/>
      <c r="R116" s="244"/>
      <c r="S116" s="244"/>
      <c r="T116" s="244"/>
      <c r="U116" s="245"/>
      <c r="V116" s="243" t="s">
        <v>84</v>
      </c>
      <c r="W116" s="244"/>
      <c r="X116" s="244"/>
      <c r="Y116" s="244"/>
      <c r="Z116" s="244"/>
      <c r="AA116" s="244"/>
      <c r="AB116" s="244"/>
      <c r="AC116" s="244"/>
      <c r="AD116" s="252"/>
      <c r="AE116" s="200">
        <v>17</v>
      </c>
      <c r="AF116" s="762" t="s">
        <v>94</v>
      </c>
      <c r="AG116" s="762"/>
      <c r="AH116" s="762"/>
      <c r="AI116" s="762"/>
      <c r="AJ116" s="762"/>
      <c r="AK116" s="762"/>
      <c r="AL116" s="762"/>
      <c r="AM116" s="826"/>
      <c r="AN116" s="826"/>
      <c r="AO116" s="826"/>
      <c r="AP116" s="826"/>
      <c r="AQ116" s="826"/>
      <c r="AR116" s="826"/>
      <c r="AS116" s="826"/>
      <c r="AT116" s="826"/>
      <c r="AU116" s="826"/>
      <c r="AV116" s="826"/>
      <c r="AW116" s="827"/>
      <c r="AX116" s="158"/>
      <c r="AZ116" s="68"/>
    </row>
    <row r="117" spans="1:52" s="56" customFormat="1" x14ac:dyDescent="0.15">
      <c r="A117" s="158"/>
      <c r="B117" s="240"/>
      <c r="C117" s="239"/>
      <c r="D117" s="239"/>
      <c r="E117" s="239"/>
      <c r="F117" s="239"/>
      <c r="G117" s="239"/>
      <c r="H117" s="246"/>
      <c r="I117" s="247"/>
      <c r="J117" s="248"/>
      <c r="K117" s="249"/>
      <c r="L117" s="250"/>
      <c r="M117" s="250"/>
      <c r="N117" s="250"/>
      <c r="O117" s="251"/>
      <c r="P117" s="249"/>
      <c r="Q117" s="250"/>
      <c r="R117" s="250"/>
      <c r="S117" s="250"/>
      <c r="T117" s="250"/>
      <c r="U117" s="251"/>
      <c r="V117" s="249"/>
      <c r="W117" s="250"/>
      <c r="X117" s="250"/>
      <c r="Y117" s="250"/>
      <c r="Z117" s="250"/>
      <c r="AA117" s="250"/>
      <c r="AB117" s="250"/>
      <c r="AC117" s="250"/>
      <c r="AD117" s="253"/>
      <c r="AE117" s="201"/>
      <c r="AF117" s="799"/>
      <c r="AG117" s="799"/>
      <c r="AH117" s="799"/>
      <c r="AI117" s="799"/>
      <c r="AJ117" s="799"/>
      <c r="AK117" s="799"/>
      <c r="AL117" s="799"/>
      <c r="AM117" s="828"/>
      <c r="AN117" s="828"/>
      <c r="AO117" s="828"/>
      <c r="AP117" s="828"/>
      <c r="AQ117" s="828"/>
      <c r="AR117" s="828"/>
      <c r="AS117" s="828"/>
      <c r="AT117" s="828"/>
      <c r="AU117" s="828"/>
      <c r="AV117" s="828"/>
      <c r="AW117" s="829"/>
      <c r="AX117" s="158"/>
      <c r="AZ117" s="68"/>
    </row>
    <row r="118" spans="1:52" s="56" customFormat="1" ht="9" customHeight="1" x14ac:dyDescent="0.15">
      <c r="A118" s="158"/>
      <c r="B118" s="240"/>
      <c r="C118" s="239"/>
      <c r="D118" s="239"/>
      <c r="E118" s="239"/>
      <c r="F118" s="239"/>
      <c r="G118" s="239"/>
      <c r="H118" s="202">
        <v>1</v>
      </c>
      <c r="I118" s="204" t="s">
        <v>65</v>
      </c>
      <c r="J118" s="205"/>
      <c r="K118" s="66"/>
      <c r="L118" s="111" t="s">
        <v>46</v>
      </c>
      <c r="M118" s="111" t="s">
        <v>47</v>
      </c>
      <c r="N118" s="111" t="s">
        <v>48</v>
      </c>
      <c r="O118" s="62" t="s">
        <v>49</v>
      </c>
      <c r="P118" s="64"/>
      <c r="Q118" s="111" t="s">
        <v>46</v>
      </c>
      <c r="R118" s="111" t="s">
        <v>47</v>
      </c>
      <c r="S118" s="111" t="s">
        <v>48</v>
      </c>
      <c r="T118" s="208" t="s">
        <v>49</v>
      </c>
      <c r="U118" s="209"/>
      <c r="V118" s="67"/>
      <c r="W118" s="64"/>
      <c r="X118" s="111" t="s">
        <v>46</v>
      </c>
      <c r="Y118" s="111"/>
      <c r="Z118" s="111" t="s">
        <v>47</v>
      </c>
      <c r="AA118" s="111"/>
      <c r="AB118" s="111"/>
      <c r="AC118" s="111" t="s">
        <v>48</v>
      </c>
      <c r="AD118" s="65" t="s">
        <v>49</v>
      </c>
      <c r="AE118" s="229"/>
      <c r="AF118" s="230"/>
      <c r="AG118" s="800" t="str">
        <f>IF(AI53="","",AI53)</f>
        <v/>
      </c>
      <c r="AH118" s="800"/>
      <c r="AI118" s="800"/>
      <c r="AJ118" s="800"/>
      <c r="AK118" s="800"/>
      <c r="AL118" s="800"/>
      <c r="AM118" s="800"/>
      <c r="AN118" s="800"/>
      <c r="AO118" s="800"/>
      <c r="AP118" s="800"/>
      <c r="AQ118" s="800"/>
      <c r="AR118" s="800"/>
      <c r="AS118" s="800"/>
      <c r="AT118" s="800"/>
      <c r="AU118" s="800"/>
      <c r="AV118" s="800"/>
      <c r="AW118" s="210"/>
      <c r="AX118" s="158"/>
      <c r="AZ118" s="68"/>
    </row>
    <row r="119" spans="1:52" s="56" customFormat="1" ht="18" customHeight="1" x14ac:dyDescent="0.15">
      <c r="A119" s="158"/>
      <c r="B119" s="240"/>
      <c r="C119" s="239"/>
      <c r="D119" s="239"/>
      <c r="E119" s="239"/>
      <c r="F119" s="239"/>
      <c r="G119" s="239"/>
      <c r="H119" s="203"/>
      <c r="I119" s="206"/>
      <c r="J119" s="207"/>
      <c r="K119" s="213" t="str">
        <f>K54</f>
        <v/>
      </c>
      <c r="L119" s="214"/>
      <c r="M119" s="214"/>
      <c r="N119" s="214"/>
      <c r="O119" s="215"/>
      <c r="P119" s="216"/>
      <c r="Q119" s="214"/>
      <c r="R119" s="214"/>
      <c r="S119" s="214"/>
      <c r="T119" s="214"/>
      <c r="U119" s="215"/>
      <c r="V119" s="216"/>
      <c r="W119" s="217"/>
      <c r="X119" s="214"/>
      <c r="Y119" s="214"/>
      <c r="Z119" s="214"/>
      <c r="AA119" s="214"/>
      <c r="AB119" s="214"/>
      <c r="AC119" s="214"/>
      <c r="AD119" s="218"/>
      <c r="AE119" s="229"/>
      <c r="AF119" s="230"/>
      <c r="AG119" s="830"/>
      <c r="AH119" s="830"/>
      <c r="AI119" s="830"/>
      <c r="AJ119" s="830"/>
      <c r="AK119" s="830"/>
      <c r="AL119" s="830"/>
      <c r="AM119" s="830"/>
      <c r="AN119" s="830"/>
      <c r="AO119" s="830"/>
      <c r="AP119" s="830"/>
      <c r="AQ119" s="830"/>
      <c r="AR119" s="830"/>
      <c r="AS119" s="830"/>
      <c r="AT119" s="830"/>
      <c r="AU119" s="830"/>
      <c r="AV119" s="830"/>
      <c r="AW119" s="211"/>
      <c r="AX119" s="158"/>
      <c r="AZ119" s="68"/>
    </row>
    <row r="120" spans="1:52" s="56" customFormat="1" ht="13.5" customHeight="1" x14ac:dyDescent="0.15">
      <c r="A120" s="158"/>
      <c r="B120" s="240"/>
      <c r="C120" s="239"/>
      <c r="D120" s="239"/>
      <c r="E120" s="239"/>
      <c r="F120" s="239"/>
      <c r="G120" s="239"/>
      <c r="H120" s="219">
        <v>2</v>
      </c>
      <c r="I120" s="220" t="s">
        <v>152</v>
      </c>
      <c r="J120" s="221"/>
      <c r="K120" s="222" t="str">
        <f>K55</f>
        <v/>
      </c>
      <c r="L120" s="223"/>
      <c r="M120" s="223"/>
      <c r="N120" s="223"/>
      <c r="O120" s="224"/>
      <c r="P120" s="226"/>
      <c r="Q120" s="223"/>
      <c r="R120" s="223"/>
      <c r="S120" s="223"/>
      <c r="T120" s="223"/>
      <c r="U120" s="224"/>
      <c r="V120" s="226"/>
      <c r="W120" s="227"/>
      <c r="X120" s="223"/>
      <c r="Y120" s="223"/>
      <c r="Z120" s="223"/>
      <c r="AA120" s="223"/>
      <c r="AB120" s="223"/>
      <c r="AC120" s="223"/>
      <c r="AD120" s="228"/>
      <c r="AE120" s="229"/>
      <c r="AF120" s="230"/>
      <c r="AG120" s="763" t="str">
        <f>IF(AI55="","",AI55)</f>
        <v/>
      </c>
      <c r="AH120" s="763"/>
      <c r="AI120" s="763"/>
      <c r="AJ120" s="763"/>
      <c r="AK120" s="763"/>
      <c r="AL120" s="763"/>
      <c r="AM120" s="763"/>
      <c r="AN120" s="763"/>
      <c r="AO120" s="763"/>
      <c r="AP120" s="763"/>
      <c r="AQ120" s="763"/>
      <c r="AR120" s="763"/>
      <c r="AS120" s="763"/>
      <c r="AT120" s="763"/>
      <c r="AU120" s="763"/>
      <c r="AV120" s="763"/>
      <c r="AW120" s="211"/>
      <c r="AX120" s="158"/>
      <c r="AZ120" s="68"/>
    </row>
    <row r="121" spans="1:52" s="56" customFormat="1" ht="13.5" customHeight="1" x14ac:dyDescent="0.15">
      <c r="A121" s="158"/>
      <c r="B121" s="240"/>
      <c r="C121" s="239"/>
      <c r="D121" s="239"/>
      <c r="E121" s="239"/>
      <c r="F121" s="239"/>
      <c r="G121" s="239"/>
      <c r="H121" s="219"/>
      <c r="I121" s="220"/>
      <c r="J121" s="221"/>
      <c r="K121" s="225"/>
      <c r="L121" s="214"/>
      <c r="M121" s="214"/>
      <c r="N121" s="214"/>
      <c r="O121" s="215"/>
      <c r="P121" s="225"/>
      <c r="Q121" s="214"/>
      <c r="R121" s="214"/>
      <c r="S121" s="214"/>
      <c r="T121" s="214"/>
      <c r="U121" s="215"/>
      <c r="V121" s="225"/>
      <c r="W121" s="214"/>
      <c r="X121" s="214"/>
      <c r="Y121" s="214"/>
      <c r="Z121" s="214"/>
      <c r="AA121" s="214"/>
      <c r="AB121" s="214"/>
      <c r="AC121" s="214"/>
      <c r="AD121" s="218"/>
      <c r="AE121" s="229"/>
      <c r="AF121" s="230"/>
      <c r="AG121" s="764"/>
      <c r="AH121" s="764"/>
      <c r="AI121" s="764"/>
      <c r="AJ121" s="764"/>
      <c r="AK121" s="764"/>
      <c r="AL121" s="764"/>
      <c r="AM121" s="764"/>
      <c r="AN121" s="764"/>
      <c r="AO121" s="764"/>
      <c r="AP121" s="764"/>
      <c r="AQ121" s="764"/>
      <c r="AR121" s="764"/>
      <c r="AS121" s="764"/>
      <c r="AT121" s="764"/>
      <c r="AU121" s="764"/>
      <c r="AV121" s="764"/>
      <c r="AW121" s="211"/>
      <c r="AX121" s="158"/>
      <c r="AZ121" s="68"/>
    </row>
    <row r="122" spans="1:52" s="56" customFormat="1" ht="13.5" customHeight="1" x14ac:dyDescent="0.15">
      <c r="A122" s="158"/>
      <c r="B122" s="240"/>
      <c r="C122" s="239"/>
      <c r="D122" s="239"/>
      <c r="E122" s="239"/>
      <c r="F122" s="239"/>
      <c r="G122" s="239"/>
      <c r="H122" s="202">
        <v>3</v>
      </c>
      <c r="I122" s="204" t="s">
        <v>66</v>
      </c>
      <c r="J122" s="205"/>
      <c r="K122" s="222" t="str">
        <f>K57</f>
        <v/>
      </c>
      <c r="L122" s="223"/>
      <c r="M122" s="223"/>
      <c r="N122" s="223"/>
      <c r="O122" s="224"/>
      <c r="P122" s="226"/>
      <c r="Q122" s="223"/>
      <c r="R122" s="223"/>
      <c r="S122" s="223"/>
      <c r="T122" s="223"/>
      <c r="U122" s="224"/>
      <c r="V122" s="226"/>
      <c r="W122" s="227"/>
      <c r="X122" s="223"/>
      <c r="Y122" s="223"/>
      <c r="Z122" s="223"/>
      <c r="AA122" s="223"/>
      <c r="AB122" s="223"/>
      <c r="AC122" s="223"/>
      <c r="AD122" s="228"/>
      <c r="AE122" s="229"/>
      <c r="AF122" s="230"/>
      <c r="AG122" s="763" t="str">
        <f>IF(AI57="","",AI57)</f>
        <v/>
      </c>
      <c r="AH122" s="763"/>
      <c r="AI122" s="763"/>
      <c r="AJ122" s="763"/>
      <c r="AK122" s="763"/>
      <c r="AL122" s="763"/>
      <c r="AM122" s="763"/>
      <c r="AN122" s="763"/>
      <c r="AO122" s="763"/>
      <c r="AP122" s="763"/>
      <c r="AQ122" s="763"/>
      <c r="AR122" s="763"/>
      <c r="AS122" s="763"/>
      <c r="AT122" s="763"/>
      <c r="AU122" s="763"/>
      <c r="AV122" s="763"/>
      <c r="AW122" s="211"/>
      <c r="AX122" s="158"/>
      <c r="AZ122" s="68"/>
    </row>
    <row r="123" spans="1:52" s="56" customFormat="1" ht="13.5" customHeight="1" x14ac:dyDescent="0.15">
      <c r="A123" s="158"/>
      <c r="B123" s="240"/>
      <c r="C123" s="239"/>
      <c r="D123" s="239"/>
      <c r="E123" s="239"/>
      <c r="F123" s="239"/>
      <c r="G123" s="239"/>
      <c r="H123" s="203"/>
      <c r="I123" s="206"/>
      <c r="J123" s="207"/>
      <c r="K123" s="225"/>
      <c r="L123" s="214"/>
      <c r="M123" s="214"/>
      <c r="N123" s="214"/>
      <c r="O123" s="215"/>
      <c r="P123" s="225"/>
      <c r="Q123" s="214"/>
      <c r="R123" s="214"/>
      <c r="S123" s="214"/>
      <c r="T123" s="214"/>
      <c r="U123" s="215"/>
      <c r="V123" s="225"/>
      <c r="W123" s="214"/>
      <c r="X123" s="214"/>
      <c r="Y123" s="214"/>
      <c r="Z123" s="214"/>
      <c r="AA123" s="214"/>
      <c r="AB123" s="214"/>
      <c r="AC123" s="214"/>
      <c r="AD123" s="218"/>
      <c r="AE123" s="229"/>
      <c r="AF123" s="230"/>
      <c r="AG123" s="764"/>
      <c r="AH123" s="764"/>
      <c r="AI123" s="764"/>
      <c r="AJ123" s="764"/>
      <c r="AK123" s="764"/>
      <c r="AL123" s="764"/>
      <c r="AM123" s="764"/>
      <c r="AN123" s="764"/>
      <c r="AO123" s="764"/>
      <c r="AP123" s="764"/>
      <c r="AQ123" s="764"/>
      <c r="AR123" s="764"/>
      <c r="AS123" s="764"/>
      <c r="AT123" s="764"/>
      <c r="AU123" s="764"/>
      <c r="AV123" s="764"/>
      <c r="AW123" s="211"/>
      <c r="AX123" s="158"/>
      <c r="AZ123" s="68"/>
    </row>
    <row r="124" spans="1:52" s="56" customFormat="1" ht="13.5" customHeight="1" x14ac:dyDescent="0.15">
      <c r="A124" s="158"/>
      <c r="B124" s="240"/>
      <c r="C124" s="239"/>
      <c r="D124" s="239"/>
      <c r="E124" s="239"/>
      <c r="F124" s="239"/>
      <c r="G124" s="239"/>
      <c r="H124" s="219">
        <v>4</v>
      </c>
      <c r="I124" s="254" t="s">
        <v>67</v>
      </c>
      <c r="J124" s="255"/>
      <c r="K124" s="222" t="str">
        <f>K59</f>
        <v/>
      </c>
      <c r="L124" s="223"/>
      <c r="M124" s="223"/>
      <c r="N124" s="223"/>
      <c r="O124" s="224"/>
      <c r="P124" s="226"/>
      <c r="Q124" s="223"/>
      <c r="R124" s="223"/>
      <c r="S124" s="223"/>
      <c r="T124" s="223"/>
      <c r="U124" s="224"/>
      <c r="V124" s="226"/>
      <c r="W124" s="227"/>
      <c r="X124" s="223"/>
      <c r="Y124" s="223"/>
      <c r="Z124" s="223"/>
      <c r="AA124" s="223"/>
      <c r="AB124" s="223"/>
      <c r="AC124" s="223"/>
      <c r="AD124" s="228"/>
      <c r="AE124" s="229"/>
      <c r="AF124" s="230"/>
      <c r="AG124" s="669" t="str">
        <f>IF(AI59="","",AI59)</f>
        <v/>
      </c>
      <c r="AH124" s="669"/>
      <c r="AI124" s="669"/>
      <c r="AJ124" s="669"/>
      <c r="AK124" s="669"/>
      <c r="AL124" s="669"/>
      <c r="AM124" s="669"/>
      <c r="AN124" s="669"/>
      <c r="AO124" s="669"/>
      <c r="AP124" s="669"/>
      <c r="AQ124" s="669"/>
      <c r="AR124" s="669"/>
      <c r="AS124" s="669"/>
      <c r="AT124" s="669"/>
      <c r="AU124" s="669"/>
      <c r="AV124" s="669"/>
      <c r="AW124" s="211"/>
      <c r="AX124" s="158"/>
      <c r="AZ124" s="68"/>
    </row>
    <row r="125" spans="1:52" s="56" customFormat="1" ht="13.5" customHeight="1" x14ac:dyDescent="0.15">
      <c r="A125" s="158"/>
      <c r="B125" s="240"/>
      <c r="C125" s="239"/>
      <c r="D125" s="239"/>
      <c r="E125" s="239"/>
      <c r="F125" s="239"/>
      <c r="G125" s="239"/>
      <c r="H125" s="219"/>
      <c r="I125" s="254"/>
      <c r="J125" s="255"/>
      <c r="K125" s="225"/>
      <c r="L125" s="214"/>
      <c r="M125" s="214"/>
      <c r="N125" s="214"/>
      <c r="O125" s="215"/>
      <c r="P125" s="225"/>
      <c r="Q125" s="214"/>
      <c r="R125" s="214"/>
      <c r="S125" s="214"/>
      <c r="T125" s="214"/>
      <c r="U125" s="215"/>
      <c r="V125" s="225"/>
      <c r="W125" s="214"/>
      <c r="X125" s="214"/>
      <c r="Y125" s="214"/>
      <c r="Z125" s="214"/>
      <c r="AA125" s="214"/>
      <c r="AB125" s="214"/>
      <c r="AC125" s="214"/>
      <c r="AD125" s="218"/>
      <c r="AE125" s="229"/>
      <c r="AF125" s="230"/>
      <c r="AG125" s="830"/>
      <c r="AH125" s="830"/>
      <c r="AI125" s="830"/>
      <c r="AJ125" s="830"/>
      <c r="AK125" s="830"/>
      <c r="AL125" s="830"/>
      <c r="AM125" s="830"/>
      <c r="AN125" s="830"/>
      <c r="AO125" s="830"/>
      <c r="AP125" s="830"/>
      <c r="AQ125" s="830"/>
      <c r="AR125" s="830"/>
      <c r="AS125" s="830"/>
      <c r="AT125" s="830"/>
      <c r="AU125" s="830"/>
      <c r="AV125" s="830"/>
      <c r="AW125" s="211"/>
      <c r="AX125" s="158"/>
      <c r="AZ125" s="68"/>
    </row>
    <row r="126" spans="1:52" s="56" customFormat="1" ht="13.5" customHeight="1" x14ac:dyDescent="0.15">
      <c r="A126" s="158"/>
      <c r="B126" s="240"/>
      <c r="C126" s="239"/>
      <c r="D126" s="239"/>
      <c r="E126" s="239"/>
      <c r="F126" s="239"/>
      <c r="G126" s="239"/>
      <c r="H126" s="202">
        <v>5</v>
      </c>
      <c r="I126" s="276" t="s">
        <v>153</v>
      </c>
      <c r="J126" s="277"/>
      <c r="K126" s="222" t="str">
        <f>K61</f>
        <v/>
      </c>
      <c r="L126" s="223"/>
      <c r="M126" s="223"/>
      <c r="N126" s="223"/>
      <c r="O126" s="224"/>
      <c r="P126" s="226"/>
      <c r="Q126" s="223"/>
      <c r="R126" s="223"/>
      <c r="S126" s="223"/>
      <c r="T126" s="223"/>
      <c r="U126" s="224"/>
      <c r="V126" s="226"/>
      <c r="W126" s="227"/>
      <c r="X126" s="223"/>
      <c r="Y126" s="223"/>
      <c r="Z126" s="223"/>
      <c r="AA126" s="223"/>
      <c r="AB126" s="223"/>
      <c r="AC126" s="223"/>
      <c r="AD126" s="228"/>
      <c r="AE126" s="229"/>
      <c r="AF126" s="230"/>
      <c r="AG126" s="763" t="str">
        <f>IF(AI61="","",AI61)</f>
        <v/>
      </c>
      <c r="AH126" s="763"/>
      <c r="AI126" s="763"/>
      <c r="AJ126" s="763"/>
      <c r="AK126" s="763"/>
      <c r="AL126" s="763"/>
      <c r="AM126" s="763"/>
      <c r="AN126" s="763"/>
      <c r="AO126" s="763"/>
      <c r="AP126" s="763"/>
      <c r="AQ126" s="763"/>
      <c r="AR126" s="763"/>
      <c r="AS126" s="763"/>
      <c r="AT126" s="763"/>
      <c r="AU126" s="763"/>
      <c r="AV126" s="763"/>
      <c r="AW126" s="211"/>
      <c r="AX126" s="158"/>
      <c r="AZ126" s="68"/>
    </row>
    <row r="127" spans="1:52" s="56" customFormat="1" ht="13.5" customHeight="1" x14ac:dyDescent="0.15">
      <c r="A127" s="158"/>
      <c r="B127" s="240"/>
      <c r="C127" s="239"/>
      <c r="D127" s="239"/>
      <c r="E127" s="239"/>
      <c r="F127" s="239"/>
      <c r="G127" s="239"/>
      <c r="H127" s="203"/>
      <c r="I127" s="278"/>
      <c r="J127" s="279"/>
      <c r="K127" s="225"/>
      <c r="L127" s="214"/>
      <c r="M127" s="214"/>
      <c r="N127" s="214"/>
      <c r="O127" s="215"/>
      <c r="P127" s="225"/>
      <c r="Q127" s="214"/>
      <c r="R127" s="214"/>
      <c r="S127" s="214"/>
      <c r="T127" s="214"/>
      <c r="U127" s="215"/>
      <c r="V127" s="225"/>
      <c r="W127" s="214"/>
      <c r="X127" s="214"/>
      <c r="Y127" s="214"/>
      <c r="Z127" s="214"/>
      <c r="AA127" s="214"/>
      <c r="AB127" s="214"/>
      <c r="AC127" s="214"/>
      <c r="AD127" s="218"/>
      <c r="AE127" s="229"/>
      <c r="AF127" s="230"/>
      <c r="AG127" s="764"/>
      <c r="AH127" s="764"/>
      <c r="AI127" s="764"/>
      <c r="AJ127" s="764"/>
      <c r="AK127" s="764"/>
      <c r="AL127" s="764"/>
      <c r="AM127" s="764"/>
      <c r="AN127" s="764"/>
      <c r="AO127" s="764"/>
      <c r="AP127" s="764"/>
      <c r="AQ127" s="764"/>
      <c r="AR127" s="764"/>
      <c r="AS127" s="764"/>
      <c r="AT127" s="764"/>
      <c r="AU127" s="764"/>
      <c r="AV127" s="764"/>
      <c r="AW127" s="211"/>
      <c r="AX127" s="158"/>
      <c r="AZ127" s="68"/>
    </row>
    <row r="128" spans="1:52" s="56" customFormat="1" ht="13.5" customHeight="1" x14ac:dyDescent="0.15">
      <c r="A128" s="158"/>
      <c r="B128" s="240"/>
      <c r="C128" s="239"/>
      <c r="D128" s="239"/>
      <c r="E128" s="239"/>
      <c r="F128" s="239"/>
      <c r="G128" s="239"/>
      <c r="H128" s="202">
        <v>6</v>
      </c>
      <c r="I128" s="272" t="s">
        <v>64</v>
      </c>
      <c r="J128" s="273"/>
      <c r="K128" s="222" t="str">
        <f>K63</f>
        <v/>
      </c>
      <c r="L128" s="223"/>
      <c r="M128" s="223"/>
      <c r="N128" s="223"/>
      <c r="O128" s="224"/>
      <c r="P128" s="226"/>
      <c r="Q128" s="223"/>
      <c r="R128" s="223"/>
      <c r="S128" s="223"/>
      <c r="T128" s="223"/>
      <c r="U128" s="224"/>
      <c r="V128" s="226"/>
      <c r="W128" s="227"/>
      <c r="X128" s="223"/>
      <c r="Y128" s="223"/>
      <c r="Z128" s="223"/>
      <c r="AA128" s="223"/>
      <c r="AB128" s="223"/>
      <c r="AC128" s="223"/>
      <c r="AD128" s="228"/>
      <c r="AE128" s="229"/>
      <c r="AF128" s="230"/>
      <c r="AG128" s="763" t="str">
        <f>IF(AI63="","",AI63)</f>
        <v/>
      </c>
      <c r="AH128" s="763"/>
      <c r="AI128" s="763"/>
      <c r="AJ128" s="763"/>
      <c r="AK128" s="763"/>
      <c r="AL128" s="763"/>
      <c r="AM128" s="763"/>
      <c r="AN128" s="763"/>
      <c r="AO128" s="763"/>
      <c r="AP128" s="763"/>
      <c r="AQ128" s="763"/>
      <c r="AR128" s="763"/>
      <c r="AS128" s="763"/>
      <c r="AT128" s="763"/>
      <c r="AU128" s="763"/>
      <c r="AV128" s="763"/>
      <c r="AW128" s="211"/>
      <c r="AX128" s="158"/>
      <c r="AZ128" s="68"/>
    </row>
    <row r="129" spans="1:52" s="56" customFormat="1" ht="13.5" customHeight="1" x14ac:dyDescent="0.15">
      <c r="A129" s="158"/>
      <c r="B129" s="240"/>
      <c r="C129" s="239"/>
      <c r="D129" s="239"/>
      <c r="E129" s="239"/>
      <c r="F129" s="239"/>
      <c r="G129" s="239"/>
      <c r="H129" s="203"/>
      <c r="I129" s="274"/>
      <c r="J129" s="275"/>
      <c r="K129" s="225"/>
      <c r="L129" s="214"/>
      <c r="M129" s="214"/>
      <c r="N129" s="214"/>
      <c r="O129" s="215"/>
      <c r="P129" s="225"/>
      <c r="Q129" s="214"/>
      <c r="R129" s="214"/>
      <c r="S129" s="214"/>
      <c r="T129" s="214"/>
      <c r="U129" s="215"/>
      <c r="V129" s="225"/>
      <c r="W129" s="214"/>
      <c r="X129" s="214"/>
      <c r="Y129" s="214"/>
      <c r="Z129" s="214"/>
      <c r="AA129" s="214"/>
      <c r="AB129" s="214"/>
      <c r="AC129" s="214"/>
      <c r="AD129" s="218"/>
      <c r="AE129" s="229"/>
      <c r="AF129" s="230"/>
      <c r="AG129" s="764"/>
      <c r="AH129" s="764"/>
      <c r="AI129" s="764"/>
      <c r="AJ129" s="764"/>
      <c r="AK129" s="764"/>
      <c r="AL129" s="764"/>
      <c r="AM129" s="764"/>
      <c r="AN129" s="764"/>
      <c r="AO129" s="764"/>
      <c r="AP129" s="764"/>
      <c r="AQ129" s="764"/>
      <c r="AR129" s="764"/>
      <c r="AS129" s="764"/>
      <c r="AT129" s="764"/>
      <c r="AU129" s="764"/>
      <c r="AV129" s="764"/>
      <c r="AW129" s="211"/>
      <c r="AX129" s="158"/>
      <c r="AZ129" s="68"/>
    </row>
    <row r="130" spans="1:52" s="56" customFormat="1" ht="13.5" customHeight="1" x14ac:dyDescent="0.15">
      <c r="A130" s="158"/>
      <c r="B130" s="240"/>
      <c r="C130" s="239"/>
      <c r="D130" s="239"/>
      <c r="E130" s="239"/>
      <c r="F130" s="239"/>
      <c r="G130" s="239"/>
      <c r="H130" s="219">
        <v>7</v>
      </c>
      <c r="I130" s="246" t="s">
        <v>68</v>
      </c>
      <c r="J130" s="257"/>
      <c r="K130" s="260">
        <f>SUM(K119:O129)</f>
        <v>0</v>
      </c>
      <c r="L130" s="261"/>
      <c r="M130" s="261"/>
      <c r="N130" s="261"/>
      <c r="O130" s="262"/>
      <c r="P130" s="226">
        <f>SUM(P119:U129)</f>
        <v>0</v>
      </c>
      <c r="Q130" s="266"/>
      <c r="R130" s="266"/>
      <c r="S130" s="266"/>
      <c r="T130" s="266"/>
      <c r="U130" s="267"/>
      <c r="V130" s="226">
        <f>SUM(V119:AD129)</f>
        <v>0</v>
      </c>
      <c r="W130" s="227"/>
      <c r="X130" s="266"/>
      <c r="Y130" s="266"/>
      <c r="Z130" s="266"/>
      <c r="AA130" s="266"/>
      <c r="AB130" s="266"/>
      <c r="AC130" s="266"/>
      <c r="AD130" s="270"/>
      <c r="AE130" s="229"/>
      <c r="AF130" s="230"/>
      <c r="AG130" s="374" t="str">
        <f>IF(AI65="","",AI65)</f>
        <v/>
      </c>
      <c r="AH130" s="374"/>
      <c r="AI130" s="374"/>
      <c r="AJ130" s="374"/>
      <c r="AK130" s="374"/>
      <c r="AL130" s="374"/>
      <c r="AM130" s="374"/>
      <c r="AN130" s="374"/>
      <c r="AO130" s="374"/>
      <c r="AP130" s="374"/>
      <c r="AQ130" s="374"/>
      <c r="AR130" s="374"/>
      <c r="AS130" s="374"/>
      <c r="AT130" s="374"/>
      <c r="AU130" s="374"/>
      <c r="AV130" s="374"/>
      <c r="AW130" s="211"/>
      <c r="AX130" s="158"/>
      <c r="AZ130" s="68"/>
    </row>
    <row r="131" spans="1:52" s="56" customFormat="1" ht="14.25" customHeight="1" thickBot="1" x14ac:dyDescent="0.2">
      <c r="A131" s="158"/>
      <c r="B131" s="241"/>
      <c r="C131" s="242"/>
      <c r="D131" s="242"/>
      <c r="E131" s="242"/>
      <c r="F131" s="242"/>
      <c r="G131" s="242"/>
      <c r="H131" s="256"/>
      <c r="I131" s="258"/>
      <c r="J131" s="259"/>
      <c r="K131" s="263"/>
      <c r="L131" s="264"/>
      <c r="M131" s="264"/>
      <c r="N131" s="264"/>
      <c r="O131" s="265"/>
      <c r="P131" s="268"/>
      <c r="Q131" s="242"/>
      <c r="R131" s="242"/>
      <c r="S131" s="242"/>
      <c r="T131" s="242"/>
      <c r="U131" s="269"/>
      <c r="V131" s="268"/>
      <c r="W131" s="242"/>
      <c r="X131" s="242"/>
      <c r="Y131" s="242"/>
      <c r="Z131" s="242"/>
      <c r="AA131" s="242"/>
      <c r="AB131" s="242"/>
      <c r="AC131" s="242"/>
      <c r="AD131" s="271"/>
      <c r="AE131" s="231"/>
      <c r="AF131" s="232"/>
      <c r="AG131" s="290"/>
      <c r="AH131" s="290"/>
      <c r="AI131" s="290"/>
      <c r="AJ131" s="290"/>
      <c r="AK131" s="290"/>
      <c r="AL131" s="290"/>
      <c r="AM131" s="290"/>
      <c r="AN131" s="290"/>
      <c r="AO131" s="290"/>
      <c r="AP131" s="290"/>
      <c r="AQ131" s="290"/>
      <c r="AR131" s="290"/>
      <c r="AS131" s="290"/>
      <c r="AT131" s="290"/>
      <c r="AU131" s="290"/>
      <c r="AV131" s="290"/>
      <c r="AW131" s="212"/>
      <c r="AX131" s="158"/>
      <c r="AZ131" s="68"/>
    </row>
    <row r="137" spans="1:52" ht="21" x14ac:dyDescent="0.15">
      <c r="D137" s="7" ph="1"/>
    </row>
    <row r="145" spans="4:4" ht="21" x14ac:dyDescent="0.15">
      <c r="D145" s="7" ph="1"/>
    </row>
    <row r="383" spans="4:4" ht="21" x14ac:dyDescent="0.15">
      <c r="D383" s="7" ph="1"/>
    </row>
    <row r="391" spans="4:4" ht="21" x14ac:dyDescent="0.15">
      <c r="D391" s="7" ph="1"/>
    </row>
  </sheetData>
  <sheetProtection algorithmName="SHA-512" hashValue="TljKn56ruPNf50XpRXk2S6b74h47+ihgQ3yUgKChqlKW73pzL40stHaMsPe2n/PzpMNJSvEgosyPClN51L5+HQ==" saltValue="ioNJt+AWNas2eqF0VVA6tw==" spinCount="100000" sheet="1" objects="1" scenarios="1"/>
  <mergeCells count="474">
    <mergeCell ref="G7:I9"/>
    <mergeCell ref="J7:S9"/>
    <mergeCell ref="G18:Q21"/>
    <mergeCell ref="G22:Q27"/>
    <mergeCell ref="AM116:AW117"/>
    <mergeCell ref="AG118:AV119"/>
    <mergeCell ref="AG120:AV121"/>
    <mergeCell ref="AG122:AV123"/>
    <mergeCell ref="AG124:AV125"/>
    <mergeCell ref="G83:Q85"/>
    <mergeCell ref="G93:Q93"/>
    <mergeCell ref="T81:X82"/>
    <mergeCell ref="Z81:Z82"/>
    <mergeCell ref="AA81:AF82"/>
    <mergeCell ref="AG81:AI82"/>
    <mergeCell ref="AJ81:AJ82"/>
    <mergeCell ref="T83:T87"/>
    <mergeCell ref="U83:X87"/>
    <mergeCell ref="Z83:AB87"/>
    <mergeCell ref="AC83:AD87"/>
    <mergeCell ref="AE83:AF87"/>
    <mergeCell ref="AG83:AH87"/>
    <mergeCell ref="AI83:AJ87"/>
    <mergeCell ref="T78:T80"/>
    <mergeCell ref="AG128:AV129"/>
    <mergeCell ref="AG130:AV131"/>
    <mergeCell ref="T94:T99"/>
    <mergeCell ref="U94:X99"/>
    <mergeCell ref="Y94:AK97"/>
    <mergeCell ref="Y98:Y99"/>
    <mergeCell ref="Z98:AA99"/>
    <mergeCell ref="AB98:AJ99"/>
    <mergeCell ref="AK98:AK99"/>
    <mergeCell ref="AF108:AK110"/>
    <mergeCell ref="AF111:AF112"/>
    <mergeCell ref="AG111:AJ112"/>
    <mergeCell ref="AF113:AM115"/>
    <mergeCell ref="AN113:AW115"/>
    <mergeCell ref="AF116:AL117"/>
    <mergeCell ref="AL105:AL107"/>
    <mergeCell ref="AM105:AV107"/>
    <mergeCell ref="AL109:AW112"/>
    <mergeCell ref="AL100:AL102"/>
    <mergeCell ref="AM100:AV102"/>
    <mergeCell ref="AL103:AL104"/>
    <mergeCell ref="AM103:AV104"/>
    <mergeCell ref="AE113:AE115"/>
    <mergeCell ref="AT92:AW95"/>
    <mergeCell ref="AE51:AE52"/>
    <mergeCell ref="V45:AD46"/>
    <mergeCell ref="AE43:AE45"/>
    <mergeCell ref="AF43:AK45"/>
    <mergeCell ref="AL23:AL26"/>
    <mergeCell ref="AM23:AS26"/>
    <mergeCell ref="AM31:AS34"/>
    <mergeCell ref="AS69:AS70"/>
    <mergeCell ref="AG126:AV127"/>
    <mergeCell ref="AT69:AT70"/>
    <mergeCell ref="AU69:AU70"/>
    <mergeCell ref="AI73:AI77"/>
    <mergeCell ref="AJ73:AJ77"/>
    <mergeCell ref="AK73:AK77"/>
    <mergeCell ref="AM84:AS87"/>
    <mergeCell ref="AT84:AW87"/>
    <mergeCell ref="AV69:AV70"/>
    <mergeCell ref="AW69:AW70"/>
    <mergeCell ref="AL72:AL75"/>
    <mergeCell ref="AM72:AS75"/>
    <mergeCell ref="AT72:AW75"/>
    <mergeCell ref="AT88:AW91"/>
    <mergeCell ref="AL92:AL95"/>
    <mergeCell ref="AM92:AS95"/>
    <mergeCell ref="U7:X12"/>
    <mergeCell ref="U29:X34"/>
    <mergeCell ref="Y27:Y28"/>
    <mergeCell ref="Y33:Y34"/>
    <mergeCell ref="Z27:AA28"/>
    <mergeCell ref="Z18:AB22"/>
    <mergeCell ref="Y13:AK15"/>
    <mergeCell ref="Y29:AK32"/>
    <mergeCell ref="Z33:AA34"/>
    <mergeCell ref="AK33:AK34"/>
    <mergeCell ref="AK27:AK28"/>
    <mergeCell ref="AB27:AJ28"/>
    <mergeCell ref="AB33:AJ34"/>
    <mergeCell ref="Y23:AK26"/>
    <mergeCell ref="Z16:Z17"/>
    <mergeCell ref="AI18:AJ22"/>
    <mergeCell ref="AI8:AI12"/>
    <mergeCell ref="AJ8:AJ12"/>
    <mergeCell ref="AK8:AK12"/>
    <mergeCell ref="AJ16:AJ17"/>
    <mergeCell ref="AG16:AI17"/>
    <mergeCell ref="AA16:AF17"/>
    <mergeCell ref="AF8:AF12"/>
    <mergeCell ref="AG8:AG12"/>
    <mergeCell ref="AH8:AH12"/>
    <mergeCell ref="P47:U48"/>
    <mergeCell ref="AC18:AD22"/>
    <mergeCell ref="AE18:AF22"/>
    <mergeCell ref="AG18:AH22"/>
    <mergeCell ref="AE35:AE42"/>
    <mergeCell ref="AF35:AK42"/>
    <mergeCell ref="AE48:AE50"/>
    <mergeCell ref="AF48:AM50"/>
    <mergeCell ref="AL7:AL10"/>
    <mergeCell ref="T7:T12"/>
    <mergeCell ref="V47:AD48"/>
    <mergeCell ref="T16:X17"/>
    <mergeCell ref="T13:T15"/>
    <mergeCell ref="Z8:Z12"/>
    <mergeCell ref="AA8:AA12"/>
    <mergeCell ref="AB8:AB12"/>
    <mergeCell ref="AC8:AC12"/>
    <mergeCell ref="AD8:AD12"/>
    <mergeCell ref="AE8:AE12"/>
    <mergeCell ref="U18:X22"/>
    <mergeCell ref="U23:X28"/>
    <mergeCell ref="K43:O44"/>
    <mergeCell ref="K45:O46"/>
    <mergeCell ref="K47:O48"/>
    <mergeCell ref="AK111:AK112"/>
    <mergeCell ref="T53:U53"/>
    <mergeCell ref="V65:AD66"/>
    <mergeCell ref="K55:O56"/>
    <mergeCell ref="K57:O58"/>
    <mergeCell ref="K59:O60"/>
    <mergeCell ref="P59:U60"/>
    <mergeCell ref="P61:U62"/>
    <mergeCell ref="P63:U64"/>
    <mergeCell ref="P54:U54"/>
    <mergeCell ref="P55:U56"/>
    <mergeCell ref="P57:U58"/>
    <mergeCell ref="K61:O62"/>
    <mergeCell ref="K63:O64"/>
    <mergeCell ref="K54:O54"/>
    <mergeCell ref="V54:AD54"/>
    <mergeCell ref="P43:U44"/>
    <mergeCell ref="P45:U46"/>
    <mergeCell ref="K65:O66"/>
    <mergeCell ref="AG65:AV66"/>
    <mergeCell ref="AN48:AW50"/>
    <mergeCell ref="AU4:AU5"/>
    <mergeCell ref="AV4:AV5"/>
    <mergeCell ref="AM35:AV37"/>
    <mergeCell ref="AM38:AV39"/>
    <mergeCell ref="AM40:AV42"/>
    <mergeCell ref="AL35:AL37"/>
    <mergeCell ref="AL38:AL39"/>
    <mergeCell ref="AT27:AW30"/>
    <mergeCell ref="AT31:AW34"/>
    <mergeCell ref="AT7:AW10"/>
    <mergeCell ref="AT11:AW14"/>
    <mergeCell ref="AT15:AW18"/>
    <mergeCell ref="AT19:AW22"/>
    <mergeCell ref="AT23:AW26"/>
    <mergeCell ref="AL31:AL34"/>
    <mergeCell ref="AW4:AW5"/>
    <mergeCell ref="AM7:AS10"/>
    <mergeCell ref="AM11:AS14"/>
    <mergeCell ref="AL15:AL18"/>
    <mergeCell ref="AM15:AS18"/>
    <mergeCell ref="AL19:AL22"/>
    <mergeCell ref="AM19:AS22"/>
    <mergeCell ref="AL4:AL5"/>
    <mergeCell ref="AM4:AM5"/>
    <mergeCell ref="AN4:AN5"/>
    <mergeCell ref="AO4:AO5"/>
    <mergeCell ref="AF4:AF5"/>
    <mergeCell ref="AG4:AG5"/>
    <mergeCell ref="AH4:AH5"/>
    <mergeCell ref="AI4:AI5"/>
    <mergeCell ref="AJ4:AJ5"/>
    <mergeCell ref="P41:U42"/>
    <mergeCell ref="AW53:AW66"/>
    <mergeCell ref="AK46:AK47"/>
    <mergeCell ref="AH46:AJ47"/>
    <mergeCell ref="P65:U66"/>
    <mergeCell ref="V61:AD62"/>
    <mergeCell ref="V63:AD64"/>
    <mergeCell ref="V55:AD56"/>
    <mergeCell ref="V57:AD58"/>
    <mergeCell ref="V59:AD60"/>
    <mergeCell ref="AE53:AF66"/>
    <mergeCell ref="AG57:AV58"/>
    <mergeCell ref="AG55:AV56"/>
    <mergeCell ref="AG53:AV54"/>
    <mergeCell ref="AG59:AV60"/>
    <mergeCell ref="AG61:AV62"/>
    <mergeCell ref="AG63:AV64"/>
    <mergeCell ref="H61:H62"/>
    <mergeCell ref="I53:J54"/>
    <mergeCell ref="I55:J56"/>
    <mergeCell ref="K51:O52"/>
    <mergeCell ref="P51:U52"/>
    <mergeCell ref="K49:O50"/>
    <mergeCell ref="P49:U50"/>
    <mergeCell ref="V51:AD52"/>
    <mergeCell ref="V49:AD50"/>
    <mergeCell ref="E43:J44"/>
    <mergeCell ref="E45:J46"/>
    <mergeCell ref="E47:J48"/>
    <mergeCell ref="AL40:AL42"/>
    <mergeCell ref="C11:E17"/>
    <mergeCell ref="N15:R17"/>
    <mergeCell ref="S15:S17"/>
    <mergeCell ref="F15:M17"/>
    <mergeCell ref="V43:AD44"/>
    <mergeCell ref="AG46:AG47"/>
    <mergeCell ref="AL27:AL30"/>
    <mergeCell ref="F21:F34"/>
    <mergeCell ref="G29:I34"/>
    <mergeCell ref="K39:O40"/>
    <mergeCell ref="E41:J42"/>
    <mergeCell ref="C22:E34"/>
    <mergeCell ref="V39:AD40"/>
    <mergeCell ref="V41:AD42"/>
    <mergeCell ref="K38:O38"/>
    <mergeCell ref="V38:AD38"/>
    <mergeCell ref="P38:U38"/>
    <mergeCell ref="V36:AD36"/>
    <mergeCell ref="P36:U36"/>
    <mergeCell ref="K41:O42"/>
    <mergeCell ref="B47:B48"/>
    <mergeCell ref="C47:D48"/>
    <mergeCell ref="B49:B50"/>
    <mergeCell ref="C49:D50"/>
    <mergeCell ref="H53:H54"/>
    <mergeCell ref="H51:J52"/>
    <mergeCell ref="B51:G66"/>
    <mergeCell ref="B41:B42"/>
    <mergeCell ref="C41:D42"/>
    <mergeCell ref="B43:B44"/>
    <mergeCell ref="C43:D44"/>
    <mergeCell ref="B45:B46"/>
    <mergeCell ref="C45:D46"/>
    <mergeCell ref="I63:J64"/>
    <mergeCell ref="I65:J66"/>
    <mergeCell ref="H65:H66"/>
    <mergeCell ref="H55:H56"/>
    <mergeCell ref="H57:H58"/>
    <mergeCell ref="H63:H64"/>
    <mergeCell ref="E49:J50"/>
    <mergeCell ref="I61:J62"/>
    <mergeCell ref="I57:J58"/>
    <mergeCell ref="I59:J60"/>
    <mergeCell ref="H59:H60"/>
    <mergeCell ref="B39:B40"/>
    <mergeCell ref="C39:D40"/>
    <mergeCell ref="E36:J36"/>
    <mergeCell ref="B35:D36"/>
    <mergeCell ref="D7:E10"/>
    <mergeCell ref="C7:C10"/>
    <mergeCell ref="C18:C21"/>
    <mergeCell ref="D18:E21"/>
    <mergeCell ref="E39:J40"/>
    <mergeCell ref="E38:J38"/>
    <mergeCell ref="H37:I37"/>
    <mergeCell ref="J29:J34"/>
    <mergeCell ref="G28:Q28"/>
    <mergeCell ref="B37:B38"/>
    <mergeCell ref="C37:D38"/>
    <mergeCell ref="K36:O36"/>
    <mergeCell ref="E35:AD35"/>
    <mergeCell ref="P39:U40"/>
    <mergeCell ref="K29:Q34"/>
    <mergeCell ref="T29:T34"/>
    <mergeCell ref="T23:T28"/>
    <mergeCell ref="T18:T22"/>
    <mergeCell ref="U13:X15"/>
    <mergeCell ref="Y8:Y12"/>
    <mergeCell ref="AX2:AX22"/>
    <mergeCell ref="H2:M3"/>
    <mergeCell ref="C4:K6"/>
    <mergeCell ref="L4:M6"/>
    <mergeCell ref="R29:S34"/>
    <mergeCell ref="F18:F19"/>
    <mergeCell ref="R18:S27"/>
    <mergeCell ref="F10:S14"/>
    <mergeCell ref="B2:G3"/>
    <mergeCell ref="B4:B6"/>
    <mergeCell ref="B7:B34"/>
    <mergeCell ref="AL11:AL14"/>
    <mergeCell ref="AM27:AS30"/>
    <mergeCell ref="AF2:AW3"/>
    <mergeCell ref="N2:O3"/>
    <mergeCell ref="P2:Q3"/>
    <mergeCell ref="R2:AD3"/>
    <mergeCell ref="N4:AD6"/>
    <mergeCell ref="AP4:AP5"/>
    <mergeCell ref="AQ4:AQ5"/>
    <mergeCell ref="AR4:AR5"/>
    <mergeCell ref="AS4:AS5"/>
    <mergeCell ref="AT4:AT5"/>
    <mergeCell ref="AK4:AK5"/>
    <mergeCell ref="B67:G68"/>
    <mergeCell ref="H67:M68"/>
    <mergeCell ref="N67:O68"/>
    <mergeCell ref="P67:Q68"/>
    <mergeCell ref="R67:AD68"/>
    <mergeCell ref="AF67:AW68"/>
    <mergeCell ref="AX67:AX87"/>
    <mergeCell ref="B69:B71"/>
    <mergeCell ref="C69:K71"/>
    <mergeCell ref="L69:M71"/>
    <mergeCell ref="N69:AD71"/>
    <mergeCell ref="AF69:AF70"/>
    <mergeCell ref="AG69:AG70"/>
    <mergeCell ref="AH69:AH70"/>
    <mergeCell ref="AI69:AI70"/>
    <mergeCell ref="AJ69:AJ70"/>
    <mergeCell ref="AK69:AK70"/>
    <mergeCell ref="AL69:AL70"/>
    <mergeCell ref="AM69:AM70"/>
    <mergeCell ref="AN69:AN70"/>
    <mergeCell ref="AO69:AO70"/>
    <mergeCell ref="AP69:AP70"/>
    <mergeCell ref="AQ69:AQ70"/>
    <mergeCell ref="AR69:AR70"/>
    <mergeCell ref="C76:E82"/>
    <mergeCell ref="AL76:AL79"/>
    <mergeCell ref="AM76:AS79"/>
    <mergeCell ref="AT76:AW79"/>
    <mergeCell ref="F80:M82"/>
    <mergeCell ref="N80:R82"/>
    <mergeCell ref="S80:S82"/>
    <mergeCell ref="AL80:AL83"/>
    <mergeCell ref="AM80:AS83"/>
    <mergeCell ref="AT80:AW83"/>
    <mergeCell ref="U78:X80"/>
    <mergeCell ref="AD73:AD77"/>
    <mergeCell ref="AE73:AE77"/>
    <mergeCell ref="AF73:AF77"/>
    <mergeCell ref="Y78:AK80"/>
    <mergeCell ref="T72:T77"/>
    <mergeCell ref="U72:X77"/>
    <mergeCell ref="Y73:Y77"/>
    <mergeCell ref="Z73:Z77"/>
    <mergeCell ref="AA73:AA77"/>
    <mergeCell ref="AB73:AB77"/>
    <mergeCell ref="AC73:AC77"/>
    <mergeCell ref="AG73:AG77"/>
    <mergeCell ref="AH73:AH77"/>
    <mergeCell ref="G94:I99"/>
    <mergeCell ref="J94:J99"/>
    <mergeCell ref="K94:Q99"/>
    <mergeCell ref="R94:S99"/>
    <mergeCell ref="AL96:AL99"/>
    <mergeCell ref="AM96:AS99"/>
    <mergeCell ref="AT96:AW99"/>
    <mergeCell ref="R83:S92"/>
    <mergeCell ref="AL84:AL87"/>
    <mergeCell ref="T88:T93"/>
    <mergeCell ref="U88:X93"/>
    <mergeCell ref="Y88:AK91"/>
    <mergeCell ref="Y92:Y93"/>
    <mergeCell ref="Z92:AA93"/>
    <mergeCell ref="AB92:AJ93"/>
    <mergeCell ref="AK92:AK93"/>
    <mergeCell ref="F86:F99"/>
    <mergeCell ref="G86:Q92"/>
    <mergeCell ref="C87:E99"/>
    <mergeCell ref="AL88:AL91"/>
    <mergeCell ref="AM88:AS91"/>
    <mergeCell ref="C83:C86"/>
    <mergeCell ref="D83:E86"/>
    <mergeCell ref="F83:F84"/>
    <mergeCell ref="AF100:AK107"/>
    <mergeCell ref="B100:D101"/>
    <mergeCell ref="E100:AD100"/>
    <mergeCell ref="AE100:AE107"/>
    <mergeCell ref="E101:J101"/>
    <mergeCell ref="K101:O101"/>
    <mergeCell ref="P101:U101"/>
    <mergeCell ref="V101:AD101"/>
    <mergeCell ref="B102:B103"/>
    <mergeCell ref="C102:D103"/>
    <mergeCell ref="H102:I102"/>
    <mergeCell ref="B72:B99"/>
    <mergeCell ref="C72:C75"/>
    <mergeCell ref="D72:E75"/>
    <mergeCell ref="F72:S74"/>
    <mergeCell ref="F75:S79"/>
    <mergeCell ref="E103:J103"/>
    <mergeCell ref="K103:O103"/>
    <mergeCell ref="P103:U103"/>
    <mergeCell ref="V103:AD103"/>
    <mergeCell ref="B104:B105"/>
    <mergeCell ref="C104:D105"/>
    <mergeCell ref="E104:J105"/>
    <mergeCell ref="K104:O105"/>
    <mergeCell ref="P104:U105"/>
    <mergeCell ref="V104:AD105"/>
    <mergeCell ref="P108:U109"/>
    <mergeCell ref="V108:AD109"/>
    <mergeCell ref="AE108:AE110"/>
    <mergeCell ref="B110:B111"/>
    <mergeCell ref="C110:D111"/>
    <mergeCell ref="E110:J111"/>
    <mergeCell ref="K110:O111"/>
    <mergeCell ref="P110:U111"/>
    <mergeCell ref="V110:AD111"/>
    <mergeCell ref="I126:J127"/>
    <mergeCell ref="K126:O127"/>
    <mergeCell ref="P114:U115"/>
    <mergeCell ref="V114:AD115"/>
    <mergeCell ref="B106:B107"/>
    <mergeCell ref="C106:D107"/>
    <mergeCell ref="E106:J107"/>
    <mergeCell ref="K106:O107"/>
    <mergeCell ref="P106:U107"/>
    <mergeCell ref="V106:AD107"/>
    <mergeCell ref="B114:B115"/>
    <mergeCell ref="C114:D115"/>
    <mergeCell ref="E114:J115"/>
    <mergeCell ref="K114:O115"/>
    <mergeCell ref="B112:B113"/>
    <mergeCell ref="C112:D113"/>
    <mergeCell ref="E112:J113"/>
    <mergeCell ref="K112:O113"/>
    <mergeCell ref="P112:U113"/>
    <mergeCell ref="V112:AD113"/>
    <mergeCell ref="B108:B109"/>
    <mergeCell ref="C108:D109"/>
    <mergeCell ref="E108:J109"/>
    <mergeCell ref="K108:O109"/>
    <mergeCell ref="F7:F9"/>
    <mergeCell ref="Y7:AK7"/>
    <mergeCell ref="B116:G131"/>
    <mergeCell ref="H116:J117"/>
    <mergeCell ref="K116:O117"/>
    <mergeCell ref="P116:U117"/>
    <mergeCell ref="V116:AD117"/>
    <mergeCell ref="H124:H125"/>
    <mergeCell ref="I124:J125"/>
    <mergeCell ref="P124:U125"/>
    <mergeCell ref="V124:AD125"/>
    <mergeCell ref="H130:H131"/>
    <mergeCell ref="I130:J131"/>
    <mergeCell ref="K130:O131"/>
    <mergeCell ref="P130:U131"/>
    <mergeCell ref="V130:AD131"/>
    <mergeCell ref="I128:J129"/>
    <mergeCell ref="K128:O129"/>
    <mergeCell ref="P128:U129"/>
    <mergeCell ref="H122:H123"/>
    <mergeCell ref="I122:J123"/>
    <mergeCell ref="P122:U123"/>
    <mergeCell ref="V122:AD123"/>
    <mergeCell ref="H126:H127"/>
    <mergeCell ref="AW35:AW42"/>
    <mergeCell ref="AL43:AW43"/>
    <mergeCell ref="AL44:AW47"/>
    <mergeCell ref="AF51:AW52"/>
    <mergeCell ref="AE116:AE117"/>
    <mergeCell ref="H118:H119"/>
    <mergeCell ref="I118:J119"/>
    <mergeCell ref="T118:U118"/>
    <mergeCell ref="AW118:AW131"/>
    <mergeCell ref="K119:O119"/>
    <mergeCell ref="P119:U119"/>
    <mergeCell ref="V119:AD119"/>
    <mergeCell ref="H120:H121"/>
    <mergeCell ref="I120:J121"/>
    <mergeCell ref="K120:O121"/>
    <mergeCell ref="P120:U121"/>
    <mergeCell ref="V120:AD121"/>
    <mergeCell ref="P126:U127"/>
    <mergeCell ref="V126:AD127"/>
    <mergeCell ref="K122:O123"/>
    <mergeCell ref="K124:O125"/>
    <mergeCell ref="V128:AD129"/>
    <mergeCell ref="H128:H129"/>
    <mergeCell ref="AE118:AF131"/>
  </mergeCells>
  <phoneticPr fontId="2" type="Hiragana" alignment="distributed"/>
  <conditionalFormatting sqref="AM35:AV37">
    <cfRule type="cellIs" dxfId="3" priority="3" stopIfTrue="1" operator="equal">
      <formula>$A$1</formula>
    </cfRule>
  </conditionalFormatting>
  <conditionalFormatting sqref="P67:Q68 AM100:AV102 F72:S79 N80:R82 G86:Q92 G83">
    <cfRule type="cellIs" dxfId="2" priority="1" stopIfTrue="1" operator="equal">
      <formula>$A$1</formula>
    </cfRule>
  </conditionalFormatting>
  <dataValidations xWindow="561" yWindow="330" count="8">
    <dataValidation imeMode="on" allowBlank="1" showInputMessage="1" showErrorMessage="1" sqref="G22 AM35:AV42 K94:Q99 F10 AG130 F75 H86:Q92 K29:Q34 AM100:AV107 AL109:AW112 G86:G93 G28 AG118 AG120 AG122 AG124 AG126 AG128 AL44" xr:uid="{00000000-0002-0000-0000-000000000000}"/>
    <dataValidation imeMode="off" allowBlank="1" showInputMessage="1" showErrorMessage="1" sqref="E38:J50 L38:O38 K49:O50 K47 K108 K38:K39 K110 K112 AE46:AE47 K41 N15 P103:AD115 K45 P38:AD50 K43 K54:AD66 L103:O103 K114 E103:J115 N80:R82 K103:K104 K106 AE111:AE112 K119:AD131" xr:uid="{00000000-0002-0000-0000-000001000000}"/>
    <dataValidation imeMode="hiragana" allowBlank="1" showInputMessage="1" showErrorMessage="1" sqref="F7 G83 F72:S74 G18" xr:uid="{00000000-0002-0000-0000-000002000000}"/>
    <dataValidation type="list" allowBlank="1" showInputMessage="1" showErrorMessage="1" promptTitle="選択してください。" prompt="有_x000a_無" sqref="AT31:AW34 AT7:AW26" xr:uid="{00000000-0002-0000-0000-000003000000}">
      <formula1>"有,無"</formula1>
    </dataValidation>
    <dataValidation type="list" allowBlank="1" showInputMessage="1" showErrorMessage="1" sqref="AT27:AW30" xr:uid="{00000000-0002-0000-0000-000004000000}">
      <formula1>"定率法,定額法"</formula1>
    </dataValidation>
    <dataValidation type="list" allowBlank="1" showInputMessage="1" showErrorMessage="1" promptTitle="選択してください" prompt="有_x000a_無" sqref="AH46:AJ47" xr:uid="{00000000-0002-0000-0000-000005000000}">
      <formula1>"有,無"</formula1>
    </dataValidation>
    <dataValidation type="list" allowBlank="1" showInputMessage="1" showErrorMessage="1" promptTitle="選択してください。" prompt="自己所有_x000a_借家" sqref="AN48" xr:uid="{00000000-0002-0000-0000-000006000000}">
      <formula1>"自己所有,借家"</formula1>
    </dataValidation>
    <dataValidation type="list" allowBlank="1" showInputMessage="1" showErrorMessage="1" promptTitle="選択してください" prompt="明治_x000a_大正_x000a_昭和_x000a_平成" sqref="Z18:AB22 Z83:AB87" xr:uid="{00000000-0002-0000-0000-000007000000}">
      <formula1>"明治,大正,昭和,平成,令和"</formula1>
    </dataValidation>
  </dataValidations>
  <printOptions horizontalCentered="1"/>
  <pageMargins left="0" right="0" top="0.59055118110236227" bottom="0" header="0.31496062992125984" footer="0.31496062992125984"/>
  <pageSetup paperSize="9" scale="82" orientation="landscape" horizontalDpi="300" verticalDpi="300" r:id="rId1"/>
  <rowBreaks count="1" manualBreakCount="1">
    <brk id="66" max="49"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257"/>
  <sheetViews>
    <sheetView showGridLines="0" showZeros="0" view="pageBreakPreview" zoomScale="80" zoomScaleNormal="100" zoomScaleSheetLayoutView="80" zoomScalePageLayoutView="85" workbookViewId="0">
      <pane xSplit="2" ySplit="9" topLeftCell="C10" activePane="bottomRight" state="frozen"/>
      <selection activeCell="B1" sqref="B1"/>
      <selection pane="topRight" activeCell="C1" sqref="C1"/>
      <selection pane="bottomLeft" activeCell="B10" sqref="B10"/>
      <selection pane="bottomRight" activeCell="G72" sqref="G72"/>
    </sheetView>
  </sheetViews>
  <sheetFormatPr defaultColWidth="8.875" defaultRowHeight="7.5" customHeight="1" x14ac:dyDescent="0.15"/>
  <cols>
    <col min="1" max="1" width="5.375" style="22" hidden="1" customWidth="1"/>
    <col min="2" max="2" width="2.375" style="22" customWidth="1"/>
    <col min="3" max="3" width="2.625" style="22" customWidth="1"/>
    <col min="4" max="38" width="2.125" style="22" customWidth="1"/>
    <col min="39" max="42" width="5" style="22" customWidth="1"/>
    <col min="43" max="44" width="2.125" style="22" customWidth="1"/>
    <col min="45" max="45" width="2.375" style="22" customWidth="1"/>
    <col min="46" max="46" width="4.5" style="22" bestFit="1" customWidth="1"/>
    <col min="47" max="50" width="5" style="22" customWidth="1"/>
    <col min="51" max="55" width="2" style="22" customWidth="1"/>
    <col min="56" max="59" width="5" style="22" customWidth="1"/>
    <col min="60" max="60" width="3.625" style="22" customWidth="1"/>
    <col min="61" max="61" width="12.375" style="22" customWidth="1"/>
    <col min="62" max="62" width="1.875" style="22" customWidth="1"/>
    <col min="63" max="63" width="9" style="22" customWidth="1"/>
    <col min="64" max="67" width="9" style="22" hidden="1" customWidth="1"/>
    <col min="68" max="175" width="9" style="22" customWidth="1"/>
    <col min="176" max="16384" width="8.875" style="22"/>
  </cols>
  <sheetData>
    <row r="1" spans="1:67" ht="22.5" customHeight="1" x14ac:dyDescent="0.15"/>
    <row r="2" spans="1:67" ht="7.5" customHeight="1" thickBot="1" x14ac:dyDescent="0.2">
      <c r="B2" s="23"/>
      <c r="C2" s="23"/>
      <c r="D2" s="858" t="s">
        <v>248</v>
      </c>
      <c r="E2" s="858"/>
      <c r="F2" s="858"/>
      <c r="G2" s="912">
        <f>申告書表紙!P2</f>
        <v>2</v>
      </c>
      <c r="H2" s="913"/>
      <c r="I2" s="858" t="s">
        <v>0</v>
      </c>
      <c r="J2" s="858"/>
      <c r="K2" s="858"/>
      <c r="L2" s="23"/>
      <c r="M2" s="23"/>
      <c r="N2" s="23"/>
      <c r="O2" s="23"/>
      <c r="P2" s="23"/>
      <c r="Q2" s="23"/>
      <c r="R2" s="914" t="s">
        <v>135</v>
      </c>
      <c r="S2" s="914"/>
      <c r="T2" s="914"/>
      <c r="U2" s="914"/>
      <c r="V2" s="914"/>
      <c r="W2" s="914"/>
      <c r="X2" s="914"/>
      <c r="Y2" s="914"/>
      <c r="Z2" s="914"/>
      <c r="AA2" s="914"/>
      <c r="AB2" s="914"/>
      <c r="AC2" s="914"/>
      <c r="AD2" s="914"/>
      <c r="AE2" s="914"/>
      <c r="AF2" s="914"/>
      <c r="AG2" s="914"/>
      <c r="AH2" s="914"/>
      <c r="AI2" s="914"/>
      <c r="AJ2" s="914"/>
      <c r="AK2" s="914"/>
      <c r="AL2" s="914"/>
      <c r="AM2" s="914"/>
      <c r="AN2" s="914"/>
      <c r="AO2" s="914"/>
      <c r="AP2" s="914"/>
      <c r="AQ2" s="914"/>
      <c r="AR2" s="914"/>
      <c r="AS2" s="914"/>
      <c r="AT2" s="914"/>
      <c r="AU2" s="24"/>
      <c r="AV2" s="24"/>
      <c r="AW2" s="24"/>
      <c r="AX2" s="24"/>
      <c r="AY2" s="126"/>
      <c r="AZ2" s="126"/>
      <c r="BA2" s="126"/>
      <c r="BB2" s="126"/>
      <c r="BC2" s="126"/>
      <c r="BD2" s="24"/>
      <c r="BE2" s="24"/>
      <c r="BF2" s="24"/>
      <c r="BG2" s="24"/>
      <c r="BH2" s="126"/>
      <c r="BI2" s="126"/>
      <c r="BJ2" s="863" t="s">
        <v>44</v>
      </c>
    </row>
    <row r="3" spans="1:67" ht="7.5" customHeight="1" thickBot="1" x14ac:dyDescent="0.2">
      <c r="B3" s="23"/>
      <c r="C3" s="23"/>
      <c r="D3" s="858"/>
      <c r="E3" s="858"/>
      <c r="F3" s="858"/>
      <c r="G3" s="913"/>
      <c r="H3" s="913"/>
      <c r="I3" s="858"/>
      <c r="J3" s="858"/>
      <c r="K3" s="858"/>
      <c r="L3" s="23"/>
      <c r="M3" s="23"/>
      <c r="N3" s="23"/>
      <c r="O3" s="23"/>
      <c r="P3" s="23"/>
      <c r="Q3" s="23"/>
      <c r="R3" s="914"/>
      <c r="S3" s="914"/>
      <c r="T3" s="914"/>
      <c r="U3" s="914"/>
      <c r="V3" s="914"/>
      <c r="W3" s="914"/>
      <c r="X3" s="914"/>
      <c r="Y3" s="914"/>
      <c r="Z3" s="914"/>
      <c r="AA3" s="914"/>
      <c r="AB3" s="914"/>
      <c r="AC3" s="914"/>
      <c r="AD3" s="914"/>
      <c r="AE3" s="914"/>
      <c r="AF3" s="914"/>
      <c r="AG3" s="914"/>
      <c r="AH3" s="914"/>
      <c r="AI3" s="914"/>
      <c r="AJ3" s="914"/>
      <c r="AK3" s="914"/>
      <c r="AL3" s="914"/>
      <c r="AM3" s="914"/>
      <c r="AN3" s="914"/>
      <c r="AO3" s="914"/>
      <c r="AP3" s="914"/>
      <c r="AQ3" s="914"/>
      <c r="AR3" s="914"/>
      <c r="AS3" s="914"/>
      <c r="AT3" s="914"/>
      <c r="AU3" s="864" t="s">
        <v>2</v>
      </c>
      <c r="AV3" s="865"/>
      <c r="AW3" s="865"/>
      <c r="AX3" s="865"/>
      <c r="AY3" s="865"/>
      <c r="AZ3" s="865"/>
      <c r="BA3" s="865"/>
      <c r="BB3" s="865"/>
      <c r="BC3" s="865"/>
      <c r="BD3" s="865"/>
      <c r="BE3" s="865"/>
      <c r="BF3" s="866"/>
      <c r="BG3" s="870">
        <v>1</v>
      </c>
      <c r="BH3" s="871"/>
      <c r="BI3" s="874" t="s">
        <v>3</v>
      </c>
      <c r="BJ3" s="863"/>
    </row>
    <row r="4" spans="1:67" ht="7.5" customHeight="1" x14ac:dyDescent="0.15">
      <c r="B4" s="895" t="s">
        <v>16</v>
      </c>
      <c r="C4" s="897" t="s">
        <v>1</v>
      </c>
      <c r="D4" s="897"/>
      <c r="E4" s="897"/>
      <c r="F4" s="897"/>
      <c r="G4" s="897"/>
      <c r="H4" s="897"/>
      <c r="I4" s="897"/>
      <c r="J4" s="897"/>
      <c r="K4" s="897"/>
      <c r="L4" s="897"/>
      <c r="M4" s="897"/>
      <c r="N4" s="897"/>
      <c r="O4" s="897"/>
      <c r="P4" s="899" t="s">
        <v>16</v>
      </c>
      <c r="Q4" s="900"/>
      <c r="R4" s="914"/>
      <c r="S4" s="914"/>
      <c r="T4" s="914"/>
      <c r="U4" s="914"/>
      <c r="V4" s="914"/>
      <c r="W4" s="914"/>
      <c r="X4" s="914"/>
      <c r="Y4" s="914"/>
      <c r="Z4" s="914"/>
      <c r="AA4" s="914"/>
      <c r="AB4" s="914"/>
      <c r="AC4" s="914"/>
      <c r="AD4" s="914"/>
      <c r="AE4" s="914"/>
      <c r="AF4" s="914"/>
      <c r="AG4" s="914"/>
      <c r="AH4" s="914"/>
      <c r="AI4" s="914"/>
      <c r="AJ4" s="914"/>
      <c r="AK4" s="914"/>
      <c r="AL4" s="914"/>
      <c r="AM4" s="914"/>
      <c r="AN4" s="914"/>
      <c r="AO4" s="914"/>
      <c r="AP4" s="914"/>
      <c r="AQ4" s="914"/>
      <c r="AR4" s="914"/>
      <c r="AS4" s="914"/>
      <c r="AT4" s="914"/>
      <c r="AU4" s="867"/>
      <c r="AV4" s="868"/>
      <c r="AW4" s="868"/>
      <c r="AX4" s="868"/>
      <c r="AY4" s="868"/>
      <c r="AZ4" s="868"/>
      <c r="BA4" s="868"/>
      <c r="BB4" s="868"/>
      <c r="BC4" s="868"/>
      <c r="BD4" s="868"/>
      <c r="BE4" s="868"/>
      <c r="BF4" s="869"/>
      <c r="BG4" s="872"/>
      <c r="BH4" s="873"/>
      <c r="BI4" s="875"/>
      <c r="BJ4" s="863"/>
    </row>
    <row r="5" spans="1:67" ht="7.5" customHeight="1" x14ac:dyDescent="0.15">
      <c r="B5" s="896"/>
      <c r="C5" s="898"/>
      <c r="D5" s="898"/>
      <c r="E5" s="898"/>
      <c r="F5" s="898"/>
      <c r="G5" s="898"/>
      <c r="H5" s="898"/>
      <c r="I5" s="898"/>
      <c r="J5" s="898"/>
      <c r="K5" s="898"/>
      <c r="L5" s="898"/>
      <c r="M5" s="898"/>
      <c r="N5" s="898"/>
      <c r="O5" s="898"/>
      <c r="P5" s="901"/>
      <c r="Q5" s="902"/>
      <c r="R5" s="914"/>
      <c r="S5" s="914"/>
      <c r="T5" s="914"/>
      <c r="U5" s="914"/>
      <c r="V5" s="914"/>
      <c r="W5" s="914"/>
      <c r="X5" s="914"/>
      <c r="Y5" s="914"/>
      <c r="Z5" s="914"/>
      <c r="AA5" s="914"/>
      <c r="AB5" s="914"/>
      <c r="AC5" s="914"/>
      <c r="AD5" s="914"/>
      <c r="AE5" s="914"/>
      <c r="AF5" s="914"/>
      <c r="AG5" s="914"/>
      <c r="AH5" s="914"/>
      <c r="AI5" s="914"/>
      <c r="AJ5" s="914"/>
      <c r="AK5" s="914"/>
      <c r="AL5" s="914"/>
      <c r="AM5" s="914"/>
      <c r="AN5" s="914"/>
      <c r="AO5" s="914"/>
      <c r="AP5" s="914"/>
      <c r="AQ5" s="914"/>
      <c r="AR5" s="914"/>
      <c r="AS5" s="914"/>
      <c r="AT5" s="914"/>
      <c r="AU5" s="903">
        <f>申告書表紙!G22</f>
        <v>0</v>
      </c>
      <c r="AV5" s="904"/>
      <c r="AW5" s="904"/>
      <c r="AX5" s="904"/>
      <c r="AY5" s="904"/>
      <c r="AZ5" s="904"/>
      <c r="BA5" s="904"/>
      <c r="BB5" s="904"/>
      <c r="BC5" s="904"/>
      <c r="BD5" s="904"/>
      <c r="BE5" s="904"/>
      <c r="BF5" s="904"/>
      <c r="BG5" s="872"/>
      <c r="BH5" s="873"/>
      <c r="BI5" s="875"/>
      <c r="BJ5" s="863"/>
    </row>
    <row r="6" spans="1:67" ht="23.25" customHeight="1" thickBot="1" x14ac:dyDescent="0.2">
      <c r="B6" s="148"/>
      <c r="C6" s="29">
        <f>申告書表紙!AI4</f>
        <v>0</v>
      </c>
      <c r="D6" s="29">
        <f>申告書表紙!AJ4</f>
        <v>0</v>
      </c>
      <c r="E6" s="29">
        <f>申告書表紙!AK4</f>
        <v>0</v>
      </c>
      <c r="F6" s="29">
        <f>申告書表紙!AL4</f>
        <v>0</v>
      </c>
      <c r="G6" s="29">
        <f>申告書表紙!AM4</f>
        <v>0</v>
      </c>
      <c r="H6" s="29">
        <f>申告書表紙!AN4</f>
        <v>0</v>
      </c>
      <c r="I6" s="29">
        <f>申告書表紙!AO4</f>
        <v>0</v>
      </c>
      <c r="J6" s="29">
        <f>申告書表紙!AP4</f>
        <v>0</v>
      </c>
      <c r="K6" s="29">
        <f>申告書表紙!AQ4</f>
        <v>0</v>
      </c>
      <c r="L6" s="29">
        <f>申告書表紙!AR4</f>
        <v>0</v>
      </c>
      <c r="M6" s="29">
        <f>申告書表紙!AS4</f>
        <v>0</v>
      </c>
      <c r="N6" s="29">
        <f>申告書表紙!AT4</f>
        <v>0</v>
      </c>
      <c r="O6" s="30">
        <f>申告書表紙!AU4</f>
        <v>0</v>
      </c>
      <c r="P6" s="25"/>
      <c r="Q6" s="26"/>
      <c r="R6" s="907"/>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9"/>
      <c r="AU6" s="905"/>
      <c r="AV6" s="906"/>
      <c r="AW6" s="906"/>
      <c r="AX6" s="906"/>
      <c r="AY6" s="906"/>
      <c r="AZ6" s="906"/>
      <c r="BA6" s="906"/>
      <c r="BB6" s="906"/>
      <c r="BC6" s="906"/>
      <c r="BD6" s="906"/>
      <c r="BE6" s="906"/>
      <c r="BF6" s="906"/>
      <c r="BG6" s="910">
        <v>1</v>
      </c>
      <c r="BH6" s="911"/>
      <c r="BI6" s="28" t="s">
        <v>4</v>
      </c>
      <c r="BJ6" s="863"/>
    </row>
    <row r="7" spans="1:67" ht="11.25" customHeight="1" x14ac:dyDescent="0.15">
      <c r="B7" s="883" t="s">
        <v>5</v>
      </c>
      <c r="C7" s="885" t="s">
        <v>6</v>
      </c>
      <c r="D7" s="887" t="s">
        <v>45</v>
      </c>
      <c r="E7" s="887"/>
      <c r="F7" s="887"/>
      <c r="G7" s="887"/>
      <c r="H7" s="887"/>
      <c r="I7" s="887"/>
      <c r="J7" s="887"/>
      <c r="K7" s="889" t="s">
        <v>7</v>
      </c>
      <c r="L7" s="889"/>
      <c r="M7" s="889"/>
      <c r="N7" s="889"/>
      <c r="O7" s="889"/>
      <c r="P7" s="889"/>
      <c r="Q7" s="889"/>
      <c r="R7" s="889"/>
      <c r="S7" s="889"/>
      <c r="T7" s="889"/>
      <c r="U7" s="889"/>
      <c r="V7" s="889"/>
      <c r="W7" s="889"/>
      <c r="X7" s="889"/>
      <c r="Y7" s="889"/>
      <c r="Z7" s="889"/>
      <c r="AA7" s="889"/>
      <c r="AB7" s="889"/>
      <c r="AC7" s="889"/>
      <c r="AD7" s="889"/>
      <c r="AE7" s="891" t="s">
        <v>8</v>
      </c>
      <c r="AF7" s="891"/>
      <c r="AG7" s="891"/>
      <c r="AH7" s="893" t="s">
        <v>9</v>
      </c>
      <c r="AI7" s="893"/>
      <c r="AJ7" s="893"/>
      <c r="AK7" s="893"/>
      <c r="AL7" s="893"/>
      <c r="AM7" s="876" t="s">
        <v>50</v>
      </c>
      <c r="AN7" s="876"/>
      <c r="AO7" s="876"/>
      <c r="AP7" s="876"/>
      <c r="AQ7" s="877" t="s">
        <v>51</v>
      </c>
      <c r="AR7" s="878"/>
      <c r="AS7" s="927" t="s">
        <v>53</v>
      </c>
      <c r="AT7" s="927"/>
      <c r="AU7" s="876" t="s">
        <v>108</v>
      </c>
      <c r="AV7" s="876"/>
      <c r="AW7" s="876"/>
      <c r="AX7" s="876"/>
      <c r="AY7" s="928" t="s">
        <v>112</v>
      </c>
      <c r="AZ7" s="929"/>
      <c r="BA7" s="929"/>
      <c r="BB7" s="929"/>
      <c r="BC7" s="929"/>
      <c r="BD7" s="931" t="s">
        <v>109</v>
      </c>
      <c r="BE7" s="932"/>
      <c r="BF7" s="932"/>
      <c r="BG7" s="933"/>
      <c r="BH7" s="877" t="s">
        <v>58</v>
      </c>
      <c r="BI7" s="880" t="s">
        <v>59</v>
      </c>
      <c r="BJ7" s="863"/>
    </row>
    <row r="8" spans="1:67" ht="9.75" customHeight="1" x14ac:dyDescent="0.15">
      <c r="B8" s="884"/>
      <c r="C8" s="886"/>
      <c r="D8" s="888"/>
      <c r="E8" s="888"/>
      <c r="F8" s="888"/>
      <c r="G8" s="888"/>
      <c r="H8" s="888"/>
      <c r="I8" s="888"/>
      <c r="J8" s="888"/>
      <c r="K8" s="890"/>
      <c r="L8" s="890"/>
      <c r="M8" s="890"/>
      <c r="N8" s="890"/>
      <c r="O8" s="890"/>
      <c r="P8" s="890"/>
      <c r="Q8" s="890"/>
      <c r="R8" s="890"/>
      <c r="S8" s="890"/>
      <c r="T8" s="890"/>
      <c r="U8" s="890"/>
      <c r="V8" s="890"/>
      <c r="W8" s="890"/>
      <c r="X8" s="890"/>
      <c r="Y8" s="890"/>
      <c r="Z8" s="890"/>
      <c r="AA8" s="890"/>
      <c r="AB8" s="890"/>
      <c r="AC8" s="890"/>
      <c r="AD8" s="890"/>
      <c r="AE8" s="892"/>
      <c r="AF8" s="892"/>
      <c r="AG8" s="892"/>
      <c r="AH8" s="894"/>
      <c r="AI8" s="894"/>
      <c r="AJ8" s="894"/>
      <c r="AK8" s="894"/>
      <c r="AL8" s="894"/>
      <c r="AM8" s="922" t="s">
        <v>54</v>
      </c>
      <c r="AN8" s="922"/>
      <c r="AO8" s="922"/>
      <c r="AP8" s="922"/>
      <c r="AQ8" s="879"/>
      <c r="AR8" s="879"/>
      <c r="AS8" s="924" t="s">
        <v>52</v>
      </c>
      <c r="AT8" s="924"/>
      <c r="AU8" s="922" t="s">
        <v>55</v>
      </c>
      <c r="AV8" s="922"/>
      <c r="AW8" s="922"/>
      <c r="AX8" s="922"/>
      <c r="AY8" s="930"/>
      <c r="AZ8" s="930"/>
      <c r="BA8" s="930"/>
      <c r="BB8" s="930"/>
      <c r="BC8" s="930"/>
      <c r="BD8" s="922" t="s">
        <v>110</v>
      </c>
      <c r="BE8" s="922"/>
      <c r="BF8" s="922"/>
      <c r="BG8" s="922"/>
      <c r="BH8" s="879"/>
      <c r="BI8" s="881"/>
      <c r="BJ8" s="863"/>
    </row>
    <row r="9" spans="1:67" ht="18" customHeight="1" x14ac:dyDescent="0.15">
      <c r="B9" s="884"/>
      <c r="C9" s="886"/>
      <c r="D9" s="888"/>
      <c r="E9" s="888"/>
      <c r="F9" s="888"/>
      <c r="G9" s="888"/>
      <c r="H9" s="888"/>
      <c r="I9" s="888"/>
      <c r="J9" s="888"/>
      <c r="K9" s="890"/>
      <c r="L9" s="890"/>
      <c r="M9" s="890"/>
      <c r="N9" s="890"/>
      <c r="O9" s="890"/>
      <c r="P9" s="890"/>
      <c r="Q9" s="890"/>
      <c r="R9" s="890"/>
      <c r="S9" s="890"/>
      <c r="T9" s="890"/>
      <c r="U9" s="890"/>
      <c r="V9" s="890"/>
      <c r="W9" s="890"/>
      <c r="X9" s="890"/>
      <c r="Y9" s="890"/>
      <c r="Z9" s="890"/>
      <c r="AA9" s="890"/>
      <c r="AB9" s="890"/>
      <c r="AC9" s="890"/>
      <c r="AD9" s="890"/>
      <c r="AE9" s="892"/>
      <c r="AF9" s="892"/>
      <c r="AG9" s="892"/>
      <c r="AH9" s="123" t="s">
        <v>12</v>
      </c>
      <c r="AI9" s="894" t="s">
        <v>13</v>
      </c>
      <c r="AJ9" s="894"/>
      <c r="AK9" s="894" t="s">
        <v>14</v>
      </c>
      <c r="AL9" s="894"/>
      <c r="AM9" s="923"/>
      <c r="AN9" s="923"/>
      <c r="AO9" s="923"/>
      <c r="AP9" s="923"/>
      <c r="AQ9" s="879"/>
      <c r="AR9" s="879"/>
      <c r="AS9" s="925"/>
      <c r="AT9" s="925"/>
      <c r="AU9" s="923"/>
      <c r="AV9" s="923"/>
      <c r="AW9" s="923"/>
      <c r="AX9" s="923"/>
      <c r="AY9" s="894" t="s">
        <v>56</v>
      </c>
      <c r="AZ9" s="894"/>
      <c r="BA9" s="894"/>
      <c r="BB9" s="926" t="s">
        <v>57</v>
      </c>
      <c r="BC9" s="926"/>
      <c r="BD9" s="923"/>
      <c r="BE9" s="923"/>
      <c r="BF9" s="923"/>
      <c r="BG9" s="923"/>
      <c r="BH9" s="879"/>
      <c r="BI9" s="882"/>
      <c r="BJ9" s="863"/>
    </row>
    <row r="10" spans="1:67" ht="11.25" customHeight="1" x14ac:dyDescent="0.15">
      <c r="B10" s="915" t="s">
        <v>23</v>
      </c>
      <c r="C10" s="32"/>
      <c r="D10" s="918"/>
      <c r="E10" s="920"/>
      <c r="F10" s="920"/>
      <c r="G10" s="920"/>
      <c r="H10" s="920"/>
      <c r="I10" s="988"/>
      <c r="J10" s="990"/>
      <c r="K10" s="965"/>
      <c r="L10" s="966"/>
      <c r="M10" s="966"/>
      <c r="N10" s="966"/>
      <c r="O10" s="966"/>
      <c r="P10" s="966"/>
      <c r="Q10" s="966"/>
      <c r="R10" s="966"/>
      <c r="S10" s="966"/>
      <c r="T10" s="966"/>
      <c r="U10" s="966"/>
      <c r="V10" s="966"/>
      <c r="W10" s="966"/>
      <c r="X10" s="966"/>
      <c r="Y10" s="966"/>
      <c r="Z10" s="966"/>
      <c r="AA10" s="966"/>
      <c r="AB10" s="966"/>
      <c r="AC10" s="966"/>
      <c r="AD10" s="967"/>
      <c r="AE10" s="951"/>
      <c r="AF10" s="995"/>
      <c r="AG10" s="952"/>
      <c r="AH10" s="969"/>
      <c r="AI10" s="949"/>
      <c r="AJ10" s="949"/>
      <c r="AK10" s="949"/>
      <c r="AL10" s="949"/>
      <c r="AM10" s="46" t="s">
        <v>46</v>
      </c>
      <c r="AN10" s="47" t="s">
        <v>47</v>
      </c>
      <c r="AO10" s="47" t="s">
        <v>48</v>
      </c>
      <c r="AP10" s="48" t="s">
        <v>49</v>
      </c>
      <c r="AQ10" s="951"/>
      <c r="AR10" s="952"/>
      <c r="AS10" s="955" t="str">
        <f>IF(AI10="","","0.")</f>
        <v/>
      </c>
      <c r="AT10" s="958" t="str">
        <f>IF(AM11*0.05&gt;=AU11,"500",IF(AI10="","",IF(BL11=1,BN11,BO11)*1000))</f>
        <v/>
      </c>
      <c r="AU10" s="46" t="s">
        <v>46</v>
      </c>
      <c r="AV10" s="47" t="s">
        <v>47</v>
      </c>
      <c r="AW10" s="47" t="s">
        <v>48</v>
      </c>
      <c r="AX10" s="48" t="s">
        <v>49</v>
      </c>
      <c r="AY10" s="949"/>
      <c r="AZ10" s="949"/>
      <c r="BA10" s="949"/>
      <c r="BB10" s="961"/>
      <c r="BC10" s="961"/>
      <c r="BD10" s="46" t="s">
        <v>46</v>
      </c>
      <c r="BE10" s="47" t="s">
        <v>47</v>
      </c>
      <c r="BF10" s="47" t="s">
        <v>48</v>
      </c>
      <c r="BG10" s="48" t="s">
        <v>49</v>
      </c>
      <c r="BH10" s="934"/>
      <c r="BI10" s="937"/>
      <c r="BJ10" s="863"/>
      <c r="BL10" s="103" t="s">
        <v>145</v>
      </c>
      <c r="BM10" s="103" t="s">
        <v>146</v>
      </c>
      <c r="BN10" s="103" t="s">
        <v>147</v>
      </c>
      <c r="BO10" s="103" t="s">
        <v>148</v>
      </c>
    </row>
    <row r="11" spans="1:67" ht="18.75" customHeight="1" x14ac:dyDescent="0.2">
      <c r="A11" s="73">
        <f>IF(BM11&lt;($G$2-1+93),C11,C11+10)</f>
        <v>0</v>
      </c>
      <c r="B11" s="916"/>
      <c r="C11" s="976"/>
      <c r="D11" s="919"/>
      <c r="E11" s="921"/>
      <c r="F11" s="921"/>
      <c r="G11" s="921"/>
      <c r="H11" s="921"/>
      <c r="I11" s="989"/>
      <c r="J11" s="991"/>
      <c r="K11" s="992"/>
      <c r="L11" s="993"/>
      <c r="M11" s="993"/>
      <c r="N11" s="993"/>
      <c r="O11" s="993"/>
      <c r="P11" s="993"/>
      <c r="Q11" s="993"/>
      <c r="R11" s="993"/>
      <c r="S11" s="993"/>
      <c r="T11" s="993"/>
      <c r="U11" s="993"/>
      <c r="V11" s="993"/>
      <c r="W11" s="993"/>
      <c r="X11" s="993"/>
      <c r="Y11" s="993"/>
      <c r="Z11" s="993"/>
      <c r="AA11" s="993"/>
      <c r="AB11" s="993"/>
      <c r="AC11" s="993"/>
      <c r="AD11" s="994"/>
      <c r="AE11" s="953"/>
      <c r="AF11" s="996"/>
      <c r="AG11" s="954"/>
      <c r="AH11" s="997"/>
      <c r="AI11" s="950"/>
      <c r="AJ11" s="950"/>
      <c r="AK11" s="950"/>
      <c r="AL11" s="950"/>
      <c r="AM11" s="940"/>
      <c r="AN11" s="941"/>
      <c r="AO11" s="941"/>
      <c r="AP11" s="942"/>
      <c r="AQ11" s="953"/>
      <c r="AR11" s="954"/>
      <c r="AS11" s="956"/>
      <c r="AT11" s="959"/>
      <c r="AU11" s="943" t="str">
        <f>IF(AM11="","",IF(BL11=1,AM11*BN11,IF(AM11*BN11*POWER(BO11,(BL11-1))&lt;=AM11*0.05,AM11*0.05,INT(AM11*BN11*POWER(BO11,BL11-1)))))</f>
        <v/>
      </c>
      <c r="AV11" s="944"/>
      <c r="AW11" s="944"/>
      <c r="AX11" s="945"/>
      <c r="AY11" s="950"/>
      <c r="AZ11" s="950"/>
      <c r="BA11" s="950"/>
      <c r="BB11" s="962"/>
      <c r="BC11" s="962"/>
      <c r="BD11" s="946" t="str">
        <f>IF(BB10="",AU11,ROUNDDOWN(AU11*AY10,0))</f>
        <v/>
      </c>
      <c r="BE11" s="947"/>
      <c r="BF11" s="947"/>
      <c r="BG11" s="948"/>
      <c r="BH11" s="935"/>
      <c r="BI11" s="938"/>
      <c r="BJ11" s="863"/>
      <c r="BL11" s="183">
        <f>G2-BM11+93</f>
        <v>2</v>
      </c>
      <c r="BM11" s="103">
        <f>IF(AH10=3,AI10,IF(AH10=4,AI10+63,AI10+93))</f>
        <v>93</v>
      </c>
      <c r="BN11" s="103" t="e">
        <f>VLOOKUP($AQ10,残価残存率表!$A$4:$D$48,3)</f>
        <v>#N/A</v>
      </c>
      <c r="BO11" s="103" t="e">
        <f>VLOOKUP($AQ10,残価残存率表!$A$4:$D$48,4)</f>
        <v>#N/A</v>
      </c>
    </row>
    <row r="12" spans="1:67" ht="6" customHeight="1" x14ac:dyDescent="0.2">
      <c r="A12" s="73">
        <f t="shared" ref="A12:A32" si="0">IF(BM12&lt;($G$2-1+63),C12,C12+10)</f>
        <v>0</v>
      </c>
      <c r="B12" s="917"/>
      <c r="C12" s="977"/>
      <c r="D12" s="39"/>
      <c r="E12" s="39"/>
      <c r="F12" s="39"/>
      <c r="G12" s="39"/>
      <c r="H12" s="39"/>
      <c r="I12" s="39"/>
      <c r="J12" s="40"/>
      <c r="K12" s="74"/>
      <c r="L12" s="74"/>
      <c r="M12" s="74"/>
      <c r="N12" s="74"/>
      <c r="O12" s="74"/>
      <c r="P12" s="74"/>
      <c r="Q12" s="74"/>
      <c r="R12" s="74"/>
      <c r="S12" s="74"/>
      <c r="T12" s="74"/>
      <c r="U12" s="74"/>
      <c r="V12" s="74"/>
      <c r="W12" s="74"/>
      <c r="X12" s="74"/>
      <c r="Y12" s="74"/>
      <c r="Z12" s="74"/>
      <c r="AA12" s="74"/>
      <c r="AB12" s="74"/>
      <c r="AC12" s="74"/>
      <c r="AD12" s="74"/>
      <c r="AE12" s="75"/>
      <c r="AF12" s="75"/>
      <c r="AG12" s="75"/>
      <c r="AH12" s="998"/>
      <c r="AI12" s="76"/>
      <c r="AJ12" s="76"/>
      <c r="AK12" s="76"/>
      <c r="AL12" s="76"/>
      <c r="AM12" s="70"/>
      <c r="AN12" s="71"/>
      <c r="AO12" s="71"/>
      <c r="AP12" s="72"/>
      <c r="AQ12" s="76"/>
      <c r="AR12" s="76"/>
      <c r="AS12" s="957"/>
      <c r="AT12" s="960"/>
      <c r="AU12" s="70"/>
      <c r="AV12" s="71"/>
      <c r="AW12" s="71"/>
      <c r="AX12" s="72"/>
      <c r="AY12" s="76"/>
      <c r="AZ12" s="76"/>
      <c r="BA12" s="76"/>
      <c r="BB12" s="77"/>
      <c r="BC12" s="77"/>
      <c r="BD12" s="79"/>
      <c r="BE12" s="80"/>
      <c r="BF12" s="80"/>
      <c r="BG12" s="81"/>
      <c r="BH12" s="936"/>
      <c r="BI12" s="939"/>
      <c r="BJ12" s="863"/>
      <c r="BL12" s="103"/>
      <c r="BM12" s="103"/>
      <c r="BN12" s="103"/>
      <c r="BO12" s="103"/>
    </row>
    <row r="13" spans="1:67" ht="23.25" customHeight="1" x14ac:dyDescent="0.2">
      <c r="A13" s="73">
        <f>IF(BM13&lt;($G$2-1+93),C13,C13+10)</f>
        <v>0</v>
      </c>
      <c r="B13" s="915" t="s">
        <v>41</v>
      </c>
      <c r="C13" s="963"/>
      <c r="D13" s="124"/>
      <c r="E13" s="124"/>
      <c r="F13" s="124"/>
      <c r="G13" s="124"/>
      <c r="H13" s="124"/>
      <c r="I13" s="125"/>
      <c r="J13" s="124"/>
      <c r="K13" s="965"/>
      <c r="L13" s="966"/>
      <c r="M13" s="966"/>
      <c r="N13" s="966"/>
      <c r="O13" s="966"/>
      <c r="P13" s="966"/>
      <c r="Q13" s="966"/>
      <c r="R13" s="966"/>
      <c r="S13" s="966"/>
      <c r="T13" s="966"/>
      <c r="U13" s="966"/>
      <c r="V13" s="966"/>
      <c r="W13" s="966"/>
      <c r="X13" s="966"/>
      <c r="Y13" s="966"/>
      <c r="Z13" s="966"/>
      <c r="AA13" s="966"/>
      <c r="AB13" s="966"/>
      <c r="AC13" s="966"/>
      <c r="AD13" s="967"/>
      <c r="AE13" s="968"/>
      <c r="AF13" s="968"/>
      <c r="AG13" s="968"/>
      <c r="AH13" s="969"/>
      <c r="AI13" s="951"/>
      <c r="AJ13" s="952"/>
      <c r="AK13" s="951"/>
      <c r="AL13" s="952"/>
      <c r="AM13" s="971"/>
      <c r="AN13" s="972"/>
      <c r="AO13" s="972"/>
      <c r="AP13" s="973"/>
      <c r="AQ13" s="949"/>
      <c r="AR13" s="949"/>
      <c r="AS13" s="955" t="str">
        <f>IF(AI13="","","0.")</f>
        <v/>
      </c>
      <c r="AT13" s="974" t="str">
        <f>IF(AM13*0.05&gt;=AU13,"500",IF(AI13="","",IF(BL13=1,BN13,BO13)*1000))</f>
        <v/>
      </c>
      <c r="AU13" s="943" t="str">
        <f>IF(AM13="","",IF(BL13=1,AM13*BN13,IF(AM13*BN13*POWER(BO13,(BL13-1))&lt;=AM13*0.05,AM13*0.05,INT(AM13*BN13*POWER(BO13,BL13-1)))))</f>
        <v/>
      </c>
      <c r="AV13" s="944"/>
      <c r="AW13" s="944"/>
      <c r="AX13" s="945"/>
      <c r="AY13" s="978"/>
      <c r="AZ13" s="979"/>
      <c r="BA13" s="980"/>
      <c r="BB13" s="978"/>
      <c r="BC13" s="980"/>
      <c r="BD13" s="985" t="str">
        <f>IF(BB12="",AU13,ROUNDDOWN(AU13*AY12,0))</f>
        <v/>
      </c>
      <c r="BE13" s="986"/>
      <c r="BF13" s="986"/>
      <c r="BG13" s="987"/>
      <c r="BH13" s="983"/>
      <c r="BI13" s="937"/>
      <c r="BJ13" s="863"/>
      <c r="BL13" s="183">
        <f>G2-BM13+93</f>
        <v>2</v>
      </c>
      <c r="BM13" s="103">
        <f>IF(AH13=3,AI13,IF(AH13=4,AI13+63,AI13+93))</f>
        <v>93</v>
      </c>
      <c r="BN13" s="103" t="e">
        <f>VLOOKUP($AQ13,残価残存率表!$A$4:$D$48,3)</f>
        <v>#N/A</v>
      </c>
      <c r="BO13" s="103" t="e">
        <f>VLOOKUP($AQ13,残価残存率表!$A$4:$D$48,4)</f>
        <v>#N/A</v>
      </c>
    </row>
    <row r="14" spans="1:67" ht="6" customHeight="1" x14ac:dyDescent="0.2">
      <c r="A14" s="73">
        <f t="shared" si="0"/>
        <v>0</v>
      </c>
      <c r="B14" s="917"/>
      <c r="C14" s="964"/>
      <c r="D14" s="39"/>
      <c r="E14" s="39"/>
      <c r="F14" s="39"/>
      <c r="G14" s="39"/>
      <c r="H14" s="39"/>
      <c r="I14" s="39"/>
      <c r="J14" s="40"/>
      <c r="K14" s="74"/>
      <c r="L14" s="74"/>
      <c r="M14" s="74"/>
      <c r="N14" s="74"/>
      <c r="O14" s="74"/>
      <c r="P14" s="74"/>
      <c r="Q14" s="74"/>
      <c r="R14" s="74"/>
      <c r="S14" s="74"/>
      <c r="T14" s="74"/>
      <c r="U14" s="74"/>
      <c r="V14" s="74"/>
      <c r="W14" s="74"/>
      <c r="X14" s="74"/>
      <c r="Y14" s="74"/>
      <c r="Z14" s="74"/>
      <c r="AA14" s="74"/>
      <c r="AB14" s="74"/>
      <c r="AC14" s="74"/>
      <c r="AD14" s="74"/>
      <c r="AE14" s="75"/>
      <c r="AF14" s="75"/>
      <c r="AG14" s="171"/>
      <c r="AH14" s="970"/>
      <c r="AI14" s="76"/>
      <c r="AJ14" s="76"/>
      <c r="AK14" s="76"/>
      <c r="AL14" s="76"/>
      <c r="AM14" s="70"/>
      <c r="AN14" s="71"/>
      <c r="AO14" s="71"/>
      <c r="AP14" s="72"/>
      <c r="AQ14" s="76"/>
      <c r="AR14" s="76"/>
      <c r="AS14" s="957"/>
      <c r="AT14" s="975"/>
      <c r="AU14" s="70"/>
      <c r="AV14" s="71"/>
      <c r="AW14" s="71"/>
      <c r="AX14" s="72"/>
      <c r="AY14" s="78"/>
      <c r="AZ14" s="78"/>
      <c r="BA14" s="78"/>
      <c r="BB14" s="78"/>
      <c r="BC14" s="78"/>
      <c r="BD14" s="79"/>
      <c r="BE14" s="80"/>
      <c r="BF14" s="80"/>
      <c r="BG14" s="81"/>
      <c r="BH14" s="984"/>
      <c r="BI14" s="939"/>
      <c r="BJ14" s="863"/>
      <c r="BL14" s="103"/>
      <c r="BM14" s="103"/>
      <c r="BN14" s="103"/>
      <c r="BO14" s="103"/>
    </row>
    <row r="15" spans="1:67" ht="23.25" customHeight="1" x14ac:dyDescent="0.2">
      <c r="A15" s="73">
        <f>IF(BM15&lt;($G$2-1+93),C15,C15+10)</f>
        <v>0</v>
      </c>
      <c r="B15" s="915" t="s">
        <v>42</v>
      </c>
      <c r="C15" s="963"/>
      <c r="D15" s="124"/>
      <c r="E15" s="124"/>
      <c r="F15" s="124"/>
      <c r="G15" s="124"/>
      <c r="H15" s="124"/>
      <c r="I15" s="125"/>
      <c r="J15" s="124"/>
      <c r="K15" s="965"/>
      <c r="L15" s="966"/>
      <c r="M15" s="966"/>
      <c r="N15" s="966"/>
      <c r="O15" s="966"/>
      <c r="P15" s="966"/>
      <c r="Q15" s="966"/>
      <c r="R15" s="966"/>
      <c r="S15" s="966"/>
      <c r="T15" s="966"/>
      <c r="U15" s="966"/>
      <c r="V15" s="966"/>
      <c r="W15" s="966"/>
      <c r="X15" s="966"/>
      <c r="Y15" s="966"/>
      <c r="Z15" s="966"/>
      <c r="AA15" s="966"/>
      <c r="AB15" s="966"/>
      <c r="AC15" s="966"/>
      <c r="AD15" s="967"/>
      <c r="AE15" s="968"/>
      <c r="AF15" s="968"/>
      <c r="AG15" s="968"/>
      <c r="AH15" s="969"/>
      <c r="AI15" s="951"/>
      <c r="AJ15" s="952"/>
      <c r="AK15" s="951"/>
      <c r="AL15" s="952"/>
      <c r="AM15" s="971"/>
      <c r="AN15" s="972"/>
      <c r="AO15" s="972"/>
      <c r="AP15" s="973"/>
      <c r="AQ15" s="949"/>
      <c r="AR15" s="949"/>
      <c r="AS15" s="955" t="str">
        <f>IF(AI15="","","0.")</f>
        <v/>
      </c>
      <c r="AT15" s="974" t="str">
        <f>IF(AM15*0.05&gt;=AU15,"500",IF(AI15="","",IF(BL15=1,BN15,BO15)*1000))</f>
        <v/>
      </c>
      <c r="AU15" s="943" t="str">
        <f>IF(AM15="","",IF(BL15=1,AM15*BN15,IF(AM15*BN15*POWER(BO15,(BL15-1))&lt;=AM15*0.05,AM15*0.05,INT(AM15*BN15*POWER(BO15,BL15-1)))))</f>
        <v/>
      </c>
      <c r="AV15" s="944"/>
      <c r="AW15" s="944"/>
      <c r="AX15" s="945"/>
      <c r="AY15" s="978"/>
      <c r="AZ15" s="979"/>
      <c r="BA15" s="980"/>
      <c r="BB15" s="978"/>
      <c r="BC15" s="980"/>
      <c r="BD15" s="981" t="str">
        <f>IF(BB14="",AU15,ROUNDDOWN(AU15*AY14,0))</f>
        <v/>
      </c>
      <c r="BE15" s="947"/>
      <c r="BF15" s="947"/>
      <c r="BG15" s="982"/>
      <c r="BH15" s="983"/>
      <c r="BI15" s="937"/>
      <c r="BJ15" s="863"/>
      <c r="BL15" s="183">
        <f>G2-BM15+93</f>
        <v>2</v>
      </c>
      <c r="BM15" s="103">
        <f>IF(AH15=3,AI15,IF(AH15=4,AI15+63,AI15+93))</f>
        <v>93</v>
      </c>
      <c r="BN15" s="103" t="e">
        <f>VLOOKUP($AQ15,残価残存率表!$A$4:$D$48,3)</f>
        <v>#N/A</v>
      </c>
      <c r="BO15" s="103" t="e">
        <f>VLOOKUP($AQ15,残価残存率表!$A$4:$D$48,4)</f>
        <v>#N/A</v>
      </c>
    </row>
    <row r="16" spans="1:67" ht="6" customHeight="1" x14ac:dyDescent="0.2">
      <c r="A16" s="73">
        <f t="shared" si="0"/>
        <v>0</v>
      </c>
      <c r="B16" s="917"/>
      <c r="C16" s="964"/>
      <c r="D16" s="39"/>
      <c r="E16" s="39"/>
      <c r="F16" s="39"/>
      <c r="G16" s="39"/>
      <c r="H16" s="39"/>
      <c r="I16" s="39"/>
      <c r="J16" s="40"/>
      <c r="K16" s="74"/>
      <c r="L16" s="74"/>
      <c r="M16" s="74"/>
      <c r="N16" s="74"/>
      <c r="O16" s="74"/>
      <c r="P16" s="74"/>
      <c r="Q16" s="74"/>
      <c r="R16" s="74"/>
      <c r="S16" s="74"/>
      <c r="T16" s="74"/>
      <c r="U16" s="74"/>
      <c r="V16" s="74"/>
      <c r="W16" s="74"/>
      <c r="X16" s="74"/>
      <c r="Y16" s="74"/>
      <c r="Z16" s="74"/>
      <c r="AA16" s="74"/>
      <c r="AB16" s="74"/>
      <c r="AC16" s="74"/>
      <c r="AD16" s="74"/>
      <c r="AE16" s="75"/>
      <c r="AF16" s="75"/>
      <c r="AG16" s="171"/>
      <c r="AH16" s="970"/>
      <c r="AI16" s="76"/>
      <c r="AJ16" s="76"/>
      <c r="AK16" s="76"/>
      <c r="AL16" s="76"/>
      <c r="AM16" s="70"/>
      <c r="AN16" s="71"/>
      <c r="AO16" s="71"/>
      <c r="AP16" s="72"/>
      <c r="AQ16" s="76"/>
      <c r="AR16" s="76"/>
      <c r="AS16" s="957"/>
      <c r="AT16" s="975"/>
      <c r="AU16" s="70"/>
      <c r="AV16" s="71"/>
      <c r="AW16" s="71"/>
      <c r="AX16" s="72"/>
      <c r="AY16" s="38"/>
      <c r="AZ16" s="38"/>
      <c r="BA16" s="38"/>
      <c r="BB16" s="38"/>
      <c r="BC16" s="38"/>
      <c r="BD16" s="79"/>
      <c r="BE16" s="80"/>
      <c r="BF16" s="80"/>
      <c r="BG16" s="81"/>
      <c r="BH16" s="984"/>
      <c r="BI16" s="939"/>
      <c r="BJ16" s="863"/>
      <c r="BL16" s="103"/>
      <c r="BM16" s="103"/>
      <c r="BN16" s="103"/>
      <c r="BO16" s="103"/>
    </row>
    <row r="17" spans="1:67" ht="23.25" customHeight="1" x14ac:dyDescent="0.2">
      <c r="A17" s="73">
        <f>IF(BM17&lt;($G$2-1+93),C17,C17+10)</f>
        <v>0</v>
      </c>
      <c r="B17" s="915" t="s">
        <v>43</v>
      </c>
      <c r="C17" s="963"/>
      <c r="D17" s="124"/>
      <c r="E17" s="124"/>
      <c r="F17" s="124"/>
      <c r="G17" s="124"/>
      <c r="H17" s="124"/>
      <c r="I17" s="125"/>
      <c r="J17" s="124"/>
      <c r="K17" s="965"/>
      <c r="L17" s="966"/>
      <c r="M17" s="966"/>
      <c r="N17" s="966"/>
      <c r="O17" s="966"/>
      <c r="P17" s="966"/>
      <c r="Q17" s="966"/>
      <c r="R17" s="966"/>
      <c r="S17" s="966"/>
      <c r="T17" s="966"/>
      <c r="U17" s="966"/>
      <c r="V17" s="966"/>
      <c r="W17" s="966"/>
      <c r="X17" s="966"/>
      <c r="Y17" s="966"/>
      <c r="Z17" s="966"/>
      <c r="AA17" s="966"/>
      <c r="AB17" s="966"/>
      <c r="AC17" s="966"/>
      <c r="AD17" s="967"/>
      <c r="AE17" s="968"/>
      <c r="AF17" s="968"/>
      <c r="AG17" s="968"/>
      <c r="AH17" s="969"/>
      <c r="AI17" s="951"/>
      <c r="AJ17" s="952"/>
      <c r="AK17" s="951"/>
      <c r="AL17" s="952"/>
      <c r="AM17" s="971"/>
      <c r="AN17" s="972"/>
      <c r="AO17" s="972"/>
      <c r="AP17" s="973"/>
      <c r="AQ17" s="949"/>
      <c r="AR17" s="949"/>
      <c r="AS17" s="955" t="str">
        <f>IF(AI17="","","0.")</f>
        <v/>
      </c>
      <c r="AT17" s="974" t="str">
        <f>IF(AM17*0.05&gt;=AU17,"500",IF(AI17="","",IF(BL17=1,BN17,BO17)*1000))</f>
        <v/>
      </c>
      <c r="AU17" s="943" t="str">
        <f>IF(AM17="","",IF(BL17=1,AM17*BN17,IF(AM17*BN17*POWER(BO17,(BL17-1))&lt;=AM17*0.05,AM17*0.05,INT(AM17*BN17*POWER(BO17,BL17-1)))))</f>
        <v/>
      </c>
      <c r="AV17" s="944"/>
      <c r="AW17" s="944"/>
      <c r="AX17" s="945"/>
      <c r="AY17" s="978"/>
      <c r="AZ17" s="979"/>
      <c r="BA17" s="980"/>
      <c r="BB17" s="978"/>
      <c r="BC17" s="980"/>
      <c r="BD17" s="981" t="str">
        <f>IF(BB16="",AU17,ROUNDDOWN(AU17*AY16,0))</f>
        <v/>
      </c>
      <c r="BE17" s="947"/>
      <c r="BF17" s="947"/>
      <c r="BG17" s="982"/>
      <c r="BH17" s="983"/>
      <c r="BI17" s="937"/>
      <c r="BJ17" s="863"/>
      <c r="BL17" s="183">
        <f>G2-BM17+93</f>
        <v>2</v>
      </c>
      <c r="BM17" s="103">
        <f>IF(AH17=3,AI17,IF(AH17=4,AI17+63,AI17+93))</f>
        <v>93</v>
      </c>
      <c r="BN17" s="103" t="e">
        <f>VLOOKUP($AQ17,残価残存率表!$A$4:$D$48,3)</f>
        <v>#N/A</v>
      </c>
      <c r="BO17" s="103" t="e">
        <f>VLOOKUP($AQ17,残価残存率表!$A$4:$D$48,4)</f>
        <v>#N/A</v>
      </c>
    </row>
    <row r="18" spans="1:67" ht="6" customHeight="1" x14ac:dyDescent="0.2">
      <c r="A18" s="73">
        <f t="shared" si="0"/>
        <v>0</v>
      </c>
      <c r="B18" s="917"/>
      <c r="C18" s="964"/>
      <c r="D18" s="172"/>
      <c r="E18" s="172"/>
      <c r="F18" s="172"/>
      <c r="G18" s="172"/>
      <c r="H18" s="172"/>
      <c r="I18" s="172"/>
      <c r="J18" s="173"/>
      <c r="K18" s="174"/>
      <c r="L18" s="174"/>
      <c r="M18" s="174"/>
      <c r="N18" s="174"/>
      <c r="O18" s="174"/>
      <c r="P18" s="174"/>
      <c r="Q18" s="174"/>
      <c r="R18" s="174"/>
      <c r="S18" s="174"/>
      <c r="T18" s="174"/>
      <c r="U18" s="174"/>
      <c r="V18" s="174"/>
      <c r="W18" s="174"/>
      <c r="X18" s="174"/>
      <c r="Y18" s="174"/>
      <c r="Z18" s="174"/>
      <c r="AA18" s="174"/>
      <c r="AB18" s="174"/>
      <c r="AC18" s="174"/>
      <c r="AD18" s="174"/>
      <c r="AE18" s="175"/>
      <c r="AF18" s="175"/>
      <c r="AG18" s="176"/>
      <c r="AH18" s="970"/>
      <c r="AI18" s="76"/>
      <c r="AJ18" s="76"/>
      <c r="AK18" s="76"/>
      <c r="AL18" s="76"/>
      <c r="AM18" s="70"/>
      <c r="AN18" s="71"/>
      <c r="AO18" s="71"/>
      <c r="AP18" s="72"/>
      <c r="AQ18" s="76"/>
      <c r="AR18" s="76"/>
      <c r="AS18" s="957"/>
      <c r="AT18" s="975"/>
      <c r="AU18" s="70"/>
      <c r="AV18" s="71"/>
      <c r="AW18" s="71"/>
      <c r="AX18" s="72"/>
      <c r="AY18" s="38"/>
      <c r="AZ18" s="38"/>
      <c r="BA18" s="38"/>
      <c r="BB18" s="38"/>
      <c r="BC18" s="38"/>
      <c r="BD18" s="79"/>
      <c r="BE18" s="80"/>
      <c r="BF18" s="80"/>
      <c r="BG18" s="81"/>
      <c r="BH18" s="984"/>
      <c r="BI18" s="939"/>
      <c r="BJ18" s="863"/>
      <c r="BL18" s="103"/>
      <c r="BM18" s="103"/>
      <c r="BN18" s="103"/>
      <c r="BO18" s="103"/>
    </row>
    <row r="19" spans="1:67" ht="23.25" customHeight="1" x14ac:dyDescent="0.2">
      <c r="A19" s="73">
        <f>IF(BM19&lt;($G$2-1+93),C19,C19+10)</f>
        <v>0</v>
      </c>
      <c r="B19" s="915" t="s">
        <v>25</v>
      </c>
      <c r="C19" s="963"/>
      <c r="D19" s="124"/>
      <c r="E19" s="124"/>
      <c r="F19" s="124"/>
      <c r="G19" s="124"/>
      <c r="H19" s="124"/>
      <c r="I19" s="125"/>
      <c r="J19" s="124"/>
      <c r="K19" s="965"/>
      <c r="L19" s="966"/>
      <c r="M19" s="966"/>
      <c r="N19" s="966"/>
      <c r="O19" s="966"/>
      <c r="P19" s="966"/>
      <c r="Q19" s="966"/>
      <c r="R19" s="966"/>
      <c r="S19" s="966"/>
      <c r="T19" s="966"/>
      <c r="U19" s="966"/>
      <c r="V19" s="966"/>
      <c r="W19" s="966"/>
      <c r="X19" s="966"/>
      <c r="Y19" s="966"/>
      <c r="Z19" s="966"/>
      <c r="AA19" s="966"/>
      <c r="AB19" s="966"/>
      <c r="AC19" s="966"/>
      <c r="AD19" s="967"/>
      <c r="AE19" s="968"/>
      <c r="AF19" s="968"/>
      <c r="AG19" s="968"/>
      <c r="AH19" s="969"/>
      <c r="AI19" s="951"/>
      <c r="AJ19" s="952"/>
      <c r="AK19" s="951"/>
      <c r="AL19" s="952"/>
      <c r="AM19" s="971"/>
      <c r="AN19" s="972"/>
      <c r="AO19" s="972"/>
      <c r="AP19" s="973"/>
      <c r="AQ19" s="949"/>
      <c r="AR19" s="949"/>
      <c r="AS19" s="955" t="str">
        <f>IF(AI19="","","0.")</f>
        <v/>
      </c>
      <c r="AT19" s="974" t="str">
        <f>IF(AM19*0.05&gt;=AU19,"500",IF(AI19="","",IF(BL19=1,BN19,BO19)*1000))</f>
        <v/>
      </c>
      <c r="AU19" s="943" t="str">
        <f>IF(AM19="","",IF(BL19=1,AM19*BN19,IF(AM19*BN19*POWER(BO19,(BL19-1))&lt;=AM19*0.05,AM19*0.05,INT(AM19*BN19*POWER(BO19,BL19-1)))))</f>
        <v/>
      </c>
      <c r="AV19" s="944"/>
      <c r="AW19" s="944"/>
      <c r="AX19" s="945"/>
      <c r="AY19" s="978"/>
      <c r="AZ19" s="979"/>
      <c r="BA19" s="980"/>
      <c r="BB19" s="978"/>
      <c r="BC19" s="980"/>
      <c r="BD19" s="981" t="str">
        <f>IF(BB18="",AU19,ROUNDDOWN(AU19*AY18,0))</f>
        <v/>
      </c>
      <c r="BE19" s="947"/>
      <c r="BF19" s="947"/>
      <c r="BG19" s="982"/>
      <c r="BH19" s="983"/>
      <c r="BI19" s="937"/>
      <c r="BJ19" s="27"/>
      <c r="BL19" s="183">
        <f>G2-BM19+93</f>
        <v>2</v>
      </c>
      <c r="BM19" s="103">
        <f>IF(AH19=3,AI19,IF(AH19=4,AI19+63,AI19+93))</f>
        <v>93</v>
      </c>
      <c r="BN19" s="103" t="e">
        <f>VLOOKUP($AQ19,残価残存率表!$A$4:$D$48,3)</f>
        <v>#N/A</v>
      </c>
      <c r="BO19" s="103" t="e">
        <f>VLOOKUP($AQ19,残価残存率表!$A$4:$D$48,4)</f>
        <v>#N/A</v>
      </c>
    </row>
    <row r="20" spans="1:67" ht="6" customHeight="1" x14ac:dyDescent="0.2">
      <c r="A20" s="73">
        <f t="shared" si="0"/>
        <v>0</v>
      </c>
      <c r="B20" s="917"/>
      <c r="C20" s="964"/>
      <c r="D20" s="39"/>
      <c r="E20" s="39"/>
      <c r="F20" s="39"/>
      <c r="G20" s="39"/>
      <c r="H20" s="39"/>
      <c r="I20" s="39"/>
      <c r="J20" s="40"/>
      <c r="K20" s="74"/>
      <c r="L20" s="74"/>
      <c r="M20" s="74"/>
      <c r="N20" s="74"/>
      <c r="O20" s="74"/>
      <c r="P20" s="74"/>
      <c r="Q20" s="74"/>
      <c r="R20" s="74"/>
      <c r="S20" s="74"/>
      <c r="T20" s="74"/>
      <c r="U20" s="74"/>
      <c r="V20" s="74"/>
      <c r="W20" s="74"/>
      <c r="X20" s="74"/>
      <c r="Y20" s="74"/>
      <c r="Z20" s="74"/>
      <c r="AA20" s="74"/>
      <c r="AB20" s="74"/>
      <c r="AC20" s="74"/>
      <c r="AD20" s="74"/>
      <c r="AE20" s="75"/>
      <c r="AF20" s="75"/>
      <c r="AG20" s="171"/>
      <c r="AH20" s="970"/>
      <c r="AI20" s="76"/>
      <c r="AJ20" s="76"/>
      <c r="AK20" s="76"/>
      <c r="AL20" s="76"/>
      <c r="AM20" s="70"/>
      <c r="AN20" s="71"/>
      <c r="AO20" s="71"/>
      <c r="AP20" s="72"/>
      <c r="AQ20" s="76"/>
      <c r="AR20" s="76"/>
      <c r="AS20" s="957"/>
      <c r="AT20" s="975"/>
      <c r="AU20" s="70"/>
      <c r="AV20" s="71"/>
      <c r="AW20" s="71"/>
      <c r="AX20" s="72"/>
      <c r="AY20" s="38"/>
      <c r="AZ20" s="38"/>
      <c r="BA20" s="38"/>
      <c r="BB20" s="38"/>
      <c r="BC20" s="38"/>
      <c r="BD20" s="79"/>
      <c r="BE20" s="80"/>
      <c r="BF20" s="80"/>
      <c r="BG20" s="81"/>
      <c r="BH20" s="984"/>
      <c r="BI20" s="939"/>
      <c r="BJ20" s="27"/>
      <c r="BL20" s="103"/>
      <c r="BM20" s="103"/>
      <c r="BN20" s="103"/>
      <c r="BO20" s="103"/>
    </row>
    <row r="21" spans="1:67" ht="23.25" customHeight="1" x14ac:dyDescent="0.2">
      <c r="A21" s="73">
        <f>IF(BM21&lt;($G$2-1+93),C21,C21+10)</f>
        <v>0</v>
      </c>
      <c r="B21" s="915" t="s">
        <v>26</v>
      </c>
      <c r="C21" s="963"/>
      <c r="D21" s="124"/>
      <c r="E21" s="124"/>
      <c r="F21" s="124"/>
      <c r="G21" s="124"/>
      <c r="H21" s="124"/>
      <c r="I21" s="125"/>
      <c r="J21" s="124"/>
      <c r="K21" s="965"/>
      <c r="L21" s="966"/>
      <c r="M21" s="966"/>
      <c r="N21" s="966"/>
      <c r="O21" s="966"/>
      <c r="P21" s="966"/>
      <c r="Q21" s="966"/>
      <c r="R21" s="966"/>
      <c r="S21" s="966"/>
      <c r="T21" s="966"/>
      <c r="U21" s="966"/>
      <c r="V21" s="966"/>
      <c r="W21" s="966"/>
      <c r="X21" s="966"/>
      <c r="Y21" s="966"/>
      <c r="Z21" s="966"/>
      <c r="AA21" s="966"/>
      <c r="AB21" s="966"/>
      <c r="AC21" s="966"/>
      <c r="AD21" s="967"/>
      <c r="AE21" s="968"/>
      <c r="AF21" s="968"/>
      <c r="AG21" s="968"/>
      <c r="AH21" s="969"/>
      <c r="AI21" s="951"/>
      <c r="AJ21" s="952"/>
      <c r="AK21" s="951"/>
      <c r="AL21" s="952"/>
      <c r="AM21" s="971"/>
      <c r="AN21" s="972"/>
      <c r="AO21" s="972"/>
      <c r="AP21" s="973"/>
      <c r="AQ21" s="949"/>
      <c r="AR21" s="949"/>
      <c r="AS21" s="955" t="str">
        <f>IF(AI21="","","0.")</f>
        <v/>
      </c>
      <c r="AT21" s="974" t="str">
        <f>IF(AM21*0.05&gt;=AU21,"500",IF(AI21="","",IF(BL21=1,BN21,BO21)*1000))</f>
        <v/>
      </c>
      <c r="AU21" s="943" t="str">
        <f>IF(AM21="","",IF(BL21=1,AM21*BN21,IF(AM21*BN21*POWER(BO21,(BL21-1))&lt;=AM21*0.05,AM21*0.05,INT(AM21*BN21*POWER(BO21,BL21-1)))))</f>
        <v/>
      </c>
      <c r="AV21" s="944"/>
      <c r="AW21" s="944"/>
      <c r="AX21" s="945"/>
      <c r="AY21" s="978"/>
      <c r="AZ21" s="979"/>
      <c r="BA21" s="980"/>
      <c r="BB21" s="978"/>
      <c r="BC21" s="980"/>
      <c r="BD21" s="981" t="str">
        <f>IF(BB20="",AU21,ROUNDDOWN(AU21*AY20,0))</f>
        <v/>
      </c>
      <c r="BE21" s="947"/>
      <c r="BF21" s="947"/>
      <c r="BG21" s="982"/>
      <c r="BH21" s="983"/>
      <c r="BI21" s="937"/>
      <c r="BJ21" s="27"/>
      <c r="BL21" s="183">
        <f>G2-BM21+93</f>
        <v>2</v>
      </c>
      <c r="BM21" s="103">
        <f>IF(AH21=3,AI21,IF(AH21=4,AI21+63,AI21+93))</f>
        <v>93</v>
      </c>
      <c r="BN21" s="103" t="e">
        <f>VLOOKUP($AQ21,残価残存率表!$A$4:$D$48,3)</f>
        <v>#N/A</v>
      </c>
      <c r="BO21" s="103" t="e">
        <f>VLOOKUP($AQ21,残価残存率表!$A$4:$D$48,4)</f>
        <v>#N/A</v>
      </c>
    </row>
    <row r="22" spans="1:67" ht="6" customHeight="1" x14ac:dyDescent="0.2">
      <c r="A22" s="73">
        <f t="shared" si="0"/>
        <v>0</v>
      </c>
      <c r="B22" s="917"/>
      <c r="C22" s="964"/>
      <c r="D22" s="39"/>
      <c r="E22" s="39"/>
      <c r="F22" s="39"/>
      <c r="G22" s="39"/>
      <c r="H22" s="39"/>
      <c r="I22" s="39"/>
      <c r="J22" s="40"/>
      <c r="K22" s="74"/>
      <c r="L22" s="74"/>
      <c r="M22" s="74"/>
      <c r="N22" s="74"/>
      <c r="O22" s="74"/>
      <c r="P22" s="74"/>
      <c r="Q22" s="74"/>
      <c r="R22" s="74"/>
      <c r="S22" s="74"/>
      <c r="T22" s="74"/>
      <c r="U22" s="74"/>
      <c r="V22" s="74"/>
      <c r="W22" s="74"/>
      <c r="X22" s="74"/>
      <c r="Y22" s="74"/>
      <c r="Z22" s="74"/>
      <c r="AA22" s="74"/>
      <c r="AB22" s="74"/>
      <c r="AC22" s="74"/>
      <c r="AD22" s="74"/>
      <c r="AE22" s="75"/>
      <c r="AF22" s="75"/>
      <c r="AG22" s="171"/>
      <c r="AH22" s="970"/>
      <c r="AI22" s="76"/>
      <c r="AJ22" s="76"/>
      <c r="AK22" s="76"/>
      <c r="AL22" s="76"/>
      <c r="AM22" s="70"/>
      <c r="AN22" s="71"/>
      <c r="AO22" s="71"/>
      <c r="AP22" s="72"/>
      <c r="AQ22" s="76"/>
      <c r="AR22" s="76"/>
      <c r="AS22" s="957"/>
      <c r="AT22" s="975"/>
      <c r="AU22" s="70"/>
      <c r="AV22" s="71"/>
      <c r="AW22" s="71"/>
      <c r="AX22" s="72"/>
      <c r="AY22" s="38"/>
      <c r="AZ22" s="38"/>
      <c r="BA22" s="38"/>
      <c r="BB22" s="38"/>
      <c r="BC22" s="38"/>
      <c r="BD22" s="79"/>
      <c r="BE22" s="80"/>
      <c r="BF22" s="80"/>
      <c r="BG22" s="81"/>
      <c r="BH22" s="984"/>
      <c r="BI22" s="939"/>
      <c r="BJ22" s="27"/>
      <c r="BL22" s="103"/>
      <c r="BM22" s="103"/>
      <c r="BN22" s="103"/>
      <c r="BO22" s="103"/>
    </row>
    <row r="23" spans="1:67" ht="23.25" customHeight="1" x14ac:dyDescent="0.2">
      <c r="A23" s="73">
        <f>IF(BM23&lt;($G$2-1+93),C23,C23+10)</f>
        <v>0</v>
      </c>
      <c r="B23" s="915" t="s">
        <v>27</v>
      </c>
      <c r="C23" s="963"/>
      <c r="D23" s="124"/>
      <c r="E23" s="124"/>
      <c r="F23" s="124"/>
      <c r="G23" s="124"/>
      <c r="H23" s="124"/>
      <c r="I23" s="125"/>
      <c r="J23" s="124"/>
      <c r="K23" s="965"/>
      <c r="L23" s="966"/>
      <c r="M23" s="966"/>
      <c r="N23" s="966"/>
      <c r="O23" s="966"/>
      <c r="P23" s="966"/>
      <c r="Q23" s="966"/>
      <c r="R23" s="966"/>
      <c r="S23" s="966"/>
      <c r="T23" s="966"/>
      <c r="U23" s="966"/>
      <c r="V23" s="966"/>
      <c r="W23" s="966"/>
      <c r="X23" s="966"/>
      <c r="Y23" s="966"/>
      <c r="Z23" s="966"/>
      <c r="AA23" s="966"/>
      <c r="AB23" s="966"/>
      <c r="AC23" s="966"/>
      <c r="AD23" s="967"/>
      <c r="AE23" s="968"/>
      <c r="AF23" s="968"/>
      <c r="AG23" s="968"/>
      <c r="AH23" s="969"/>
      <c r="AI23" s="951"/>
      <c r="AJ23" s="952"/>
      <c r="AK23" s="951"/>
      <c r="AL23" s="952"/>
      <c r="AM23" s="971"/>
      <c r="AN23" s="972"/>
      <c r="AO23" s="972"/>
      <c r="AP23" s="973"/>
      <c r="AQ23" s="949"/>
      <c r="AR23" s="949"/>
      <c r="AS23" s="955" t="str">
        <f>IF(AI23="","","0.")</f>
        <v/>
      </c>
      <c r="AT23" s="974" t="str">
        <f>IF(AM23*0.05&gt;=AU23,"500",IF(AI23="","",IF(BL23=1,BN23,BO23)*1000))</f>
        <v/>
      </c>
      <c r="AU23" s="943" t="str">
        <f>IF(AM23="","",IF(BL23=1,AM23*BN23,IF(AM23*BN23*POWER(BO23,(BL23-1))&lt;=AM23*0.05,AM23*0.05,INT(AM23*BN23*POWER(BO23,BL23-1)))))</f>
        <v/>
      </c>
      <c r="AV23" s="944"/>
      <c r="AW23" s="944"/>
      <c r="AX23" s="945"/>
      <c r="AY23" s="978"/>
      <c r="AZ23" s="979"/>
      <c r="BA23" s="980"/>
      <c r="BB23" s="978"/>
      <c r="BC23" s="980"/>
      <c r="BD23" s="981" t="str">
        <f>IF(BB22="",AU23,ROUNDDOWN(AU23*AY22,0))</f>
        <v/>
      </c>
      <c r="BE23" s="947"/>
      <c r="BF23" s="947"/>
      <c r="BG23" s="982"/>
      <c r="BH23" s="983"/>
      <c r="BI23" s="937"/>
      <c r="BJ23" s="27"/>
      <c r="BL23" s="183">
        <f>G2-BM23+93</f>
        <v>2</v>
      </c>
      <c r="BM23" s="103">
        <f>IF(AH23=3,AI23,IF(AH23=4,AI23+63,AI23+93))</f>
        <v>93</v>
      </c>
      <c r="BN23" s="103" t="e">
        <f>VLOOKUP($AQ23,残価残存率表!$A$4:$D$48,3)</f>
        <v>#N/A</v>
      </c>
      <c r="BO23" s="103" t="e">
        <f>VLOOKUP($AQ23,残価残存率表!$A$4:$D$48,4)</f>
        <v>#N/A</v>
      </c>
    </row>
    <row r="24" spans="1:67" ht="6" customHeight="1" x14ac:dyDescent="0.2">
      <c r="A24" s="73">
        <f t="shared" si="0"/>
        <v>0</v>
      </c>
      <c r="B24" s="917"/>
      <c r="C24" s="964"/>
      <c r="D24" s="39"/>
      <c r="E24" s="39"/>
      <c r="F24" s="39"/>
      <c r="G24" s="39"/>
      <c r="H24" s="39"/>
      <c r="I24" s="39"/>
      <c r="J24" s="40"/>
      <c r="K24" s="74"/>
      <c r="L24" s="74"/>
      <c r="M24" s="74"/>
      <c r="N24" s="74"/>
      <c r="O24" s="74"/>
      <c r="P24" s="74"/>
      <c r="Q24" s="74"/>
      <c r="R24" s="74"/>
      <c r="S24" s="74"/>
      <c r="T24" s="74"/>
      <c r="U24" s="74"/>
      <c r="V24" s="74"/>
      <c r="W24" s="74"/>
      <c r="X24" s="74"/>
      <c r="Y24" s="74"/>
      <c r="Z24" s="74"/>
      <c r="AA24" s="74"/>
      <c r="AB24" s="74"/>
      <c r="AC24" s="74"/>
      <c r="AD24" s="74"/>
      <c r="AE24" s="75"/>
      <c r="AF24" s="75"/>
      <c r="AG24" s="171"/>
      <c r="AH24" s="970"/>
      <c r="AI24" s="76"/>
      <c r="AJ24" s="76"/>
      <c r="AK24" s="76"/>
      <c r="AL24" s="76"/>
      <c r="AM24" s="70"/>
      <c r="AN24" s="71"/>
      <c r="AO24" s="71"/>
      <c r="AP24" s="72"/>
      <c r="AQ24" s="76"/>
      <c r="AR24" s="76"/>
      <c r="AS24" s="957"/>
      <c r="AT24" s="975"/>
      <c r="AU24" s="70"/>
      <c r="AV24" s="71"/>
      <c r="AW24" s="71"/>
      <c r="AX24" s="72"/>
      <c r="AY24" s="38"/>
      <c r="AZ24" s="38"/>
      <c r="BA24" s="38"/>
      <c r="BB24" s="38"/>
      <c r="BC24" s="38"/>
      <c r="BD24" s="79"/>
      <c r="BE24" s="80"/>
      <c r="BF24" s="80"/>
      <c r="BG24" s="81"/>
      <c r="BH24" s="984"/>
      <c r="BI24" s="939"/>
      <c r="BJ24" s="27"/>
      <c r="BL24" s="103"/>
      <c r="BM24" s="103"/>
      <c r="BN24" s="103"/>
      <c r="BO24" s="103"/>
    </row>
    <row r="25" spans="1:67" ht="23.25" customHeight="1" x14ac:dyDescent="0.2">
      <c r="A25" s="73">
        <f>IF(BM25&lt;($G$2-1+93),C25,C25+10)</f>
        <v>0</v>
      </c>
      <c r="B25" s="915" t="s">
        <v>28</v>
      </c>
      <c r="C25" s="963"/>
      <c r="D25" s="124"/>
      <c r="E25" s="124"/>
      <c r="F25" s="124"/>
      <c r="G25" s="124"/>
      <c r="H25" s="124"/>
      <c r="I25" s="125"/>
      <c r="J25" s="124"/>
      <c r="K25" s="965"/>
      <c r="L25" s="966"/>
      <c r="M25" s="966"/>
      <c r="N25" s="966"/>
      <c r="O25" s="966"/>
      <c r="P25" s="966"/>
      <c r="Q25" s="966"/>
      <c r="R25" s="966"/>
      <c r="S25" s="966"/>
      <c r="T25" s="966"/>
      <c r="U25" s="966"/>
      <c r="V25" s="966"/>
      <c r="W25" s="966"/>
      <c r="X25" s="966"/>
      <c r="Y25" s="966"/>
      <c r="Z25" s="966"/>
      <c r="AA25" s="966"/>
      <c r="AB25" s="966"/>
      <c r="AC25" s="966"/>
      <c r="AD25" s="967"/>
      <c r="AE25" s="968"/>
      <c r="AF25" s="968"/>
      <c r="AG25" s="968"/>
      <c r="AH25" s="969"/>
      <c r="AI25" s="951"/>
      <c r="AJ25" s="952"/>
      <c r="AK25" s="951"/>
      <c r="AL25" s="952"/>
      <c r="AM25" s="971"/>
      <c r="AN25" s="972"/>
      <c r="AO25" s="972"/>
      <c r="AP25" s="973"/>
      <c r="AQ25" s="949"/>
      <c r="AR25" s="949"/>
      <c r="AS25" s="955" t="str">
        <f>IF(AI25="","","0.")</f>
        <v/>
      </c>
      <c r="AT25" s="974" t="str">
        <f>IF(AM25*0.05&gt;=AU25,"500",IF(AI25="","",IF(BL25=1,BN25,BO25)*1000))</f>
        <v/>
      </c>
      <c r="AU25" s="943" t="str">
        <f>IF(AM25="","",IF(BL25=1,AM25*BN25,IF(AM25*BN25*POWER(BO25,(BL25-1))&lt;=AM25*0.05,AM25*0.05,INT(AM25*BN25*POWER(BO25,BL25-1)))))</f>
        <v/>
      </c>
      <c r="AV25" s="944"/>
      <c r="AW25" s="944"/>
      <c r="AX25" s="945"/>
      <c r="AY25" s="978"/>
      <c r="AZ25" s="979"/>
      <c r="BA25" s="980"/>
      <c r="BB25" s="978"/>
      <c r="BC25" s="980"/>
      <c r="BD25" s="981" t="str">
        <f>IF(BB24="",AU25,ROUNDDOWN(AU25*AY24,0))</f>
        <v/>
      </c>
      <c r="BE25" s="947"/>
      <c r="BF25" s="947"/>
      <c r="BG25" s="982"/>
      <c r="BH25" s="983"/>
      <c r="BI25" s="937"/>
      <c r="BJ25" s="27"/>
      <c r="BL25" s="183">
        <f>G2-BM25+93</f>
        <v>2</v>
      </c>
      <c r="BM25" s="103">
        <f>IF(AH25=3,AI25,IF(AH25=4,AI25+63,AI25+93))</f>
        <v>93</v>
      </c>
      <c r="BN25" s="103" t="e">
        <f>VLOOKUP($AQ25,残価残存率表!$A$4:$D$48,3)</f>
        <v>#N/A</v>
      </c>
      <c r="BO25" s="103" t="e">
        <f>VLOOKUP($AQ25,残価残存率表!$A$4:$D$48,4)</f>
        <v>#N/A</v>
      </c>
    </row>
    <row r="26" spans="1:67" ht="6" customHeight="1" x14ac:dyDescent="0.2">
      <c r="A26" s="73">
        <f t="shared" si="0"/>
        <v>0</v>
      </c>
      <c r="B26" s="917"/>
      <c r="C26" s="964"/>
      <c r="D26" s="39"/>
      <c r="E26" s="39"/>
      <c r="F26" s="39"/>
      <c r="G26" s="39"/>
      <c r="H26" s="39"/>
      <c r="I26" s="39"/>
      <c r="J26" s="40"/>
      <c r="K26" s="74"/>
      <c r="L26" s="74"/>
      <c r="M26" s="74"/>
      <c r="N26" s="74"/>
      <c r="O26" s="74"/>
      <c r="P26" s="74"/>
      <c r="Q26" s="74"/>
      <c r="R26" s="74"/>
      <c r="S26" s="74"/>
      <c r="T26" s="74"/>
      <c r="U26" s="74"/>
      <c r="V26" s="74"/>
      <c r="W26" s="74"/>
      <c r="X26" s="74"/>
      <c r="Y26" s="74"/>
      <c r="Z26" s="74"/>
      <c r="AA26" s="74"/>
      <c r="AB26" s="74"/>
      <c r="AC26" s="74"/>
      <c r="AD26" s="74"/>
      <c r="AE26" s="75"/>
      <c r="AF26" s="75"/>
      <c r="AG26" s="171"/>
      <c r="AH26" s="970"/>
      <c r="AI26" s="76"/>
      <c r="AJ26" s="76"/>
      <c r="AK26" s="76"/>
      <c r="AL26" s="76"/>
      <c r="AM26" s="70"/>
      <c r="AN26" s="71"/>
      <c r="AO26" s="71"/>
      <c r="AP26" s="72"/>
      <c r="AQ26" s="76"/>
      <c r="AR26" s="76"/>
      <c r="AS26" s="957"/>
      <c r="AT26" s="975"/>
      <c r="AU26" s="70"/>
      <c r="AV26" s="71"/>
      <c r="AW26" s="71"/>
      <c r="AX26" s="72"/>
      <c r="AY26" s="38"/>
      <c r="AZ26" s="38"/>
      <c r="BA26" s="38"/>
      <c r="BB26" s="38"/>
      <c r="BC26" s="38"/>
      <c r="BD26" s="79"/>
      <c r="BE26" s="80"/>
      <c r="BF26" s="80"/>
      <c r="BG26" s="81"/>
      <c r="BH26" s="984"/>
      <c r="BI26" s="939"/>
      <c r="BJ26" s="27"/>
      <c r="BL26" s="103"/>
      <c r="BM26" s="103"/>
      <c r="BN26" s="103"/>
      <c r="BO26" s="103"/>
    </row>
    <row r="27" spans="1:67" ht="23.25" customHeight="1" x14ac:dyDescent="0.2">
      <c r="A27" s="73">
        <f>IF(BM27&lt;($G$2-1+93),C27,C27+10)</f>
        <v>0</v>
      </c>
      <c r="B27" s="915" t="s">
        <v>29</v>
      </c>
      <c r="C27" s="963"/>
      <c r="D27" s="124"/>
      <c r="E27" s="124"/>
      <c r="F27" s="124"/>
      <c r="G27" s="124"/>
      <c r="H27" s="124"/>
      <c r="I27" s="125"/>
      <c r="J27" s="124"/>
      <c r="K27" s="965"/>
      <c r="L27" s="966"/>
      <c r="M27" s="966"/>
      <c r="N27" s="966"/>
      <c r="O27" s="966"/>
      <c r="P27" s="966"/>
      <c r="Q27" s="966"/>
      <c r="R27" s="966"/>
      <c r="S27" s="966"/>
      <c r="T27" s="966"/>
      <c r="U27" s="966"/>
      <c r="V27" s="966"/>
      <c r="W27" s="966"/>
      <c r="X27" s="966"/>
      <c r="Y27" s="966"/>
      <c r="Z27" s="966"/>
      <c r="AA27" s="966"/>
      <c r="AB27" s="966"/>
      <c r="AC27" s="966"/>
      <c r="AD27" s="967"/>
      <c r="AE27" s="968"/>
      <c r="AF27" s="968"/>
      <c r="AG27" s="968"/>
      <c r="AH27" s="969"/>
      <c r="AI27" s="951"/>
      <c r="AJ27" s="952"/>
      <c r="AK27" s="951"/>
      <c r="AL27" s="952"/>
      <c r="AM27" s="971"/>
      <c r="AN27" s="972"/>
      <c r="AO27" s="972"/>
      <c r="AP27" s="973"/>
      <c r="AQ27" s="949"/>
      <c r="AR27" s="949"/>
      <c r="AS27" s="955" t="str">
        <f>IF(AI27="","","0.")</f>
        <v/>
      </c>
      <c r="AT27" s="974" t="str">
        <f>IF(AM27*0.05&gt;=AU27,"500",IF(AI27="","",IF(BL27=1,BN27,BO27)*1000))</f>
        <v/>
      </c>
      <c r="AU27" s="943" t="str">
        <f>IF(AM27="","",IF(BL27=1,AM27*BN27,IF(AM27*BN27*POWER(BO27,(BL27-1))&lt;=AM27*0.05,AM27*0.05,INT(AM27*BN27*POWER(BO27,BL27-1)))))</f>
        <v/>
      </c>
      <c r="AV27" s="944"/>
      <c r="AW27" s="944"/>
      <c r="AX27" s="945"/>
      <c r="AY27" s="978"/>
      <c r="AZ27" s="979"/>
      <c r="BA27" s="980"/>
      <c r="BB27" s="978"/>
      <c r="BC27" s="980"/>
      <c r="BD27" s="981" t="str">
        <f>IF(BB26="",AU27,ROUNDDOWN(AU27*AY26,0))</f>
        <v/>
      </c>
      <c r="BE27" s="947"/>
      <c r="BF27" s="947"/>
      <c r="BG27" s="982"/>
      <c r="BH27" s="983"/>
      <c r="BI27" s="937"/>
      <c r="BJ27" s="27"/>
      <c r="BL27" s="183">
        <f>G2-BM27+93</f>
        <v>2</v>
      </c>
      <c r="BM27" s="103">
        <f>IF(AH27=3,AI27,IF(AH27=4,AI27+63,AI27+93))</f>
        <v>93</v>
      </c>
      <c r="BN27" s="103" t="e">
        <f>VLOOKUP($AQ27,残価残存率表!$A$4:$D$48,3)</f>
        <v>#N/A</v>
      </c>
      <c r="BO27" s="103" t="e">
        <f>VLOOKUP($AQ27,残価残存率表!$A$4:$D$48,4)</f>
        <v>#N/A</v>
      </c>
    </row>
    <row r="28" spans="1:67" ht="6" customHeight="1" x14ac:dyDescent="0.2">
      <c r="A28" s="73">
        <f t="shared" si="0"/>
        <v>0</v>
      </c>
      <c r="B28" s="917"/>
      <c r="C28" s="964"/>
      <c r="D28" s="39"/>
      <c r="E28" s="39"/>
      <c r="F28" s="39"/>
      <c r="G28" s="39"/>
      <c r="H28" s="39"/>
      <c r="I28" s="39"/>
      <c r="J28" s="40"/>
      <c r="K28" s="74"/>
      <c r="L28" s="74"/>
      <c r="M28" s="74"/>
      <c r="N28" s="74"/>
      <c r="O28" s="74"/>
      <c r="P28" s="74"/>
      <c r="Q28" s="74"/>
      <c r="R28" s="74"/>
      <c r="S28" s="74"/>
      <c r="T28" s="74"/>
      <c r="U28" s="74"/>
      <c r="V28" s="74"/>
      <c r="W28" s="74"/>
      <c r="X28" s="74"/>
      <c r="Y28" s="74"/>
      <c r="Z28" s="74"/>
      <c r="AA28" s="74"/>
      <c r="AB28" s="74"/>
      <c r="AC28" s="74"/>
      <c r="AD28" s="74"/>
      <c r="AE28" s="75"/>
      <c r="AF28" s="75"/>
      <c r="AG28" s="171"/>
      <c r="AH28" s="970"/>
      <c r="AI28" s="76"/>
      <c r="AJ28" s="76"/>
      <c r="AK28" s="76"/>
      <c r="AL28" s="76"/>
      <c r="AM28" s="70"/>
      <c r="AN28" s="71"/>
      <c r="AO28" s="71"/>
      <c r="AP28" s="72"/>
      <c r="AQ28" s="76"/>
      <c r="AR28" s="76"/>
      <c r="AS28" s="957"/>
      <c r="AT28" s="975"/>
      <c r="AU28" s="70"/>
      <c r="AV28" s="71"/>
      <c r="AW28" s="71"/>
      <c r="AX28" s="72"/>
      <c r="AY28" s="38"/>
      <c r="AZ28" s="38"/>
      <c r="BA28" s="38"/>
      <c r="BB28" s="38"/>
      <c r="BC28" s="38"/>
      <c r="BD28" s="79"/>
      <c r="BE28" s="80"/>
      <c r="BF28" s="80"/>
      <c r="BG28" s="81"/>
      <c r="BH28" s="984"/>
      <c r="BI28" s="939"/>
      <c r="BJ28" s="27"/>
      <c r="BL28" s="103"/>
      <c r="BM28" s="103"/>
      <c r="BN28" s="103"/>
      <c r="BO28" s="103"/>
    </row>
    <row r="29" spans="1:67" ht="23.25" customHeight="1" x14ac:dyDescent="0.2">
      <c r="A29" s="73">
        <f>IF(BM29&lt;($G$2-1+93),C29,C29+10)</f>
        <v>0</v>
      </c>
      <c r="B29" s="915" t="s">
        <v>30</v>
      </c>
      <c r="C29" s="963"/>
      <c r="D29" s="124"/>
      <c r="E29" s="124"/>
      <c r="F29" s="124"/>
      <c r="G29" s="124"/>
      <c r="H29" s="124"/>
      <c r="I29" s="125"/>
      <c r="J29" s="124"/>
      <c r="K29" s="965"/>
      <c r="L29" s="966"/>
      <c r="M29" s="966"/>
      <c r="N29" s="966"/>
      <c r="O29" s="966"/>
      <c r="P29" s="966"/>
      <c r="Q29" s="966"/>
      <c r="R29" s="966"/>
      <c r="S29" s="966"/>
      <c r="T29" s="966"/>
      <c r="U29" s="966"/>
      <c r="V29" s="966"/>
      <c r="W29" s="966"/>
      <c r="X29" s="966"/>
      <c r="Y29" s="966"/>
      <c r="Z29" s="966"/>
      <c r="AA29" s="966"/>
      <c r="AB29" s="966"/>
      <c r="AC29" s="966"/>
      <c r="AD29" s="967"/>
      <c r="AE29" s="968"/>
      <c r="AF29" s="968"/>
      <c r="AG29" s="968"/>
      <c r="AH29" s="969"/>
      <c r="AI29" s="951"/>
      <c r="AJ29" s="952"/>
      <c r="AK29" s="951"/>
      <c r="AL29" s="952"/>
      <c r="AM29" s="971"/>
      <c r="AN29" s="972"/>
      <c r="AO29" s="972"/>
      <c r="AP29" s="973"/>
      <c r="AQ29" s="949"/>
      <c r="AR29" s="949"/>
      <c r="AS29" s="955" t="str">
        <f>IF(AI29="","","0.")</f>
        <v/>
      </c>
      <c r="AT29" s="974" t="str">
        <f>IF(AM29*0.05&gt;=AU29,"500",IF(AI29="","",IF(BL29=1,BN29,BO29)*1000))</f>
        <v/>
      </c>
      <c r="AU29" s="943" t="str">
        <f>IF(AM29="","",IF(BL29=1,AM29*BN29,IF(AM29*BN29*POWER(BO29,(BL29-1))&lt;=AM29*0.05,AM29*0.05,INT(AM29*BN29*POWER(BO29,BL29-1)))))</f>
        <v/>
      </c>
      <c r="AV29" s="944"/>
      <c r="AW29" s="944"/>
      <c r="AX29" s="945"/>
      <c r="AY29" s="978"/>
      <c r="AZ29" s="979"/>
      <c r="BA29" s="980"/>
      <c r="BB29" s="978"/>
      <c r="BC29" s="980"/>
      <c r="BD29" s="981" t="str">
        <f>IF(BB28="",AU29,ROUNDDOWN(AU29*AY28,0))</f>
        <v/>
      </c>
      <c r="BE29" s="947"/>
      <c r="BF29" s="947"/>
      <c r="BG29" s="982"/>
      <c r="BH29" s="983"/>
      <c r="BI29" s="937"/>
      <c r="BJ29" s="27"/>
      <c r="BL29" s="183">
        <f>G2-BM29+93</f>
        <v>2</v>
      </c>
      <c r="BM29" s="103">
        <f>IF(AH29=3,AI29,IF(AH29=4,AI29+63,AI29+93))</f>
        <v>93</v>
      </c>
      <c r="BN29" s="103" t="e">
        <f>VLOOKUP($AQ29,残価残存率表!$A$4:$D$48,3)</f>
        <v>#N/A</v>
      </c>
      <c r="BO29" s="103" t="e">
        <f>VLOOKUP($AQ29,残価残存率表!$A$4:$D$48,4)</f>
        <v>#N/A</v>
      </c>
    </row>
    <row r="30" spans="1:67" ht="6" customHeight="1" x14ac:dyDescent="0.2">
      <c r="A30" s="73">
        <f t="shared" si="0"/>
        <v>0</v>
      </c>
      <c r="B30" s="917"/>
      <c r="C30" s="964"/>
      <c r="D30" s="39"/>
      <c r="E30" s="39"/>
      <c r="F30" s="39"/>
      <c r="G30" s="39"/>
      <c r="H30" s="39"/>
      <c r="I30" s="39"/>
      <c r="J30" s="40"/>
      <c r="K30" s="74"/>
      <c r="L30" s="74"/>
      <c r="M30" s="74"/>
      <c r="N30" s="74"/>
      <c r="O30" s="74"/>
      <c r="P30" s="74"/>
      <c r="Q30" s="74"/>
      <c r="R30" s="74"/>
      <c r="S30" s="74"/>
      <c r="T30" s="74"/>
      <c r="U30" s="74"/>
      <c r="V30" s="74"/>
      <c r="W30" s="74"/>
      <c r="X30" s="74"/>
      <c r="Y30" s="74"/>
      <c r="Z30" s="74"/>
      <c r="AA30" s="74"/>
      <c r="AB30" s="74"/>
      <c r="AC30" s="74"/>
      <c r="AD30" s="74"/>
      <c r="AE30" s="75"/>
      <c r="AF30" s="75"/>
      <c r="AG30" s="171"/>
      <c r="AH30" s="970"/>
      <c r="AI30" s="76"/>
      <c r="AJ30" s="76"/>
      <c r="AK30" s="76"/>
      <c r="AL30" s="76"/>
      <c r="AM30" s="70"/>
      <c r="AN30" s="71"/>
      <c r="AO30" s="71"/>
      <c r="AP30" s="72"/>
      <c r="AQ30" s="76"/>
      <c r="AR30" s="76"/>
      <c r="AS30" s="957"/>
      <c r="AT30" s="975"/>
      <c r="AU30" s="70"/>
      <c r="AV30" s="71"/>
      <c r="AW30" s="71"/>
      <c r="AX30" s="72"/>
      <c r="AY30" s="38"/>
      <c r="AZ30" s="38"/>
      <c r="BA30" s="38"/>
      <c r="BB30" s="38"/>
      <c r="BC30" s="38"/>
      <c r="BD30" s="79"/>
      <c r="BE30" s="80"/>
      <c r="BF30" s="80"/>
      <c r="BG30" s="81"/>
      <c r="BH30" s="984"/>
      <c r="BI30" s="939"/>
      <c r="BJ30" s="27"/>
      <c r="BL30" s="103"/>
      <c r="BM30" s="103"/>
      <c r="BN30" s="103"/>
      <c r="BO30" s="103"/>
    </row>
    <row r="31" spans="1:67" ht="23.25" customHeight="1" x14ac:dyDescent="0.2">
      <c r="A31" s="73">
        <f>IF(BM31&lt;($G$2-1+93),C31,C31+10)</f>
        <v>0</v>
      </c>
      <c r="B31" s="915" t="s">
        <v>31</v>
      </c>
      <c r="C31" s="963"/>
      <c r="D31" s="124"/>
      <c r="E31" s="124"/>
      <c r="F31" s="124"/>
      <c r="G31" s="124"/>
      <c r="H31" s="124"/>
      <c r="I31" s="125"/>
      <c r="J31" s="124"/>
      <c r="K31" s="965"/>
      <c r="L31" s="966"/>
      <c r="M31" s="966"/>
      <c r="N31" s="966"/>
      <c r="O31" s="966"/>
      <c r="P31" s="966"/>
      <c r="Q31" s="966"/>
      <c r="R31" s="966"/>
      <c r="S31" s="966"/>
      <c r="T31" s="966"/>
      <c r="U31" s="966"/>
      <c r="V31" s="966"/>
      <c r="W31" s="966"/>
      <c r="X31" s="966"/>
      <c r="Y31" s="966"/>
      <c r="Z31" s="966"/>
      <c r="AA31" s="966"/>
      <c r="AB31" s="966"/>
      <c r="AC31" s="966"/>
      <c r="AD31" s="967"/>
      <c r="AE31" s="968"/>
      <c r="AF31" s="968"/>
      <c r="AG31" s="968"/>
      <c r="AH31" s="969"/>
      <c r="AI31" s="951"/>
      <c r="AJ31" s="952"/>
      <c r="AK31" s="951"/>
      <c r="AL31" s="952"/>
      <c r="AM31" s="971"/>
      <c r="AN31" s="972"/>
      <c r="AO31" s="972"/>
      <c r="AP31" s="973"/>
      <c r="AQ31" s="949"/>
      <c r="AR31" s="949"/>
      <c r="AS31" s="955" t="str">
        <f>IF(AI31="","","0.")</f>
        <v/>
      </c>
      <c r="AT31" s="974" t="str">
        <f t="shared" ref="AT31" si="1">IF(AM31*0.05&gt;=AU31,"500",IF(AI31="","",IF(BL31=1,BN31,BO31)*1000))</f>
        <v/>
      </c>
      <c r="AU31" s="943" t="str">
        <f>IF(AM31="","",IF(BL31=1,AM31*BN31,IF(AM31*BN31*POWER(BO31,(BL31-1))&lt;=AM31*0.05,AM31*0.05,INT(AM31*BN31*POWER(BO31,BL31-1)))))</f>
        <v/>
      </c>
      <c r="AV31" s="944"/>
      <c r="AW31" s="944"/>
      <c r="AX31" s="945"/>
      <c r="AY31" s="978"/>
      <c r="AZ31" s="979"/>
      <c r="BA31" s="980"/>
      <c r="BB31" s="978"/>
      <c r="BC31" s="980"/>
      <c r="BD31" s="981" t="str">
        <f>IF(BB30="",AU31,ROUNDDOWN(AU31*AY30,0))</f>
        <v/>
      </c>
      <c r="BE31" s="947"/>
      <c r="BF31" s="947"/>
      <c r="BG31" s="982"/>
      <c r="BH31" s="983"/>
      <c r="BI31" s="937"/>
      <c r="BJ31" s="27"/>
      <c r="BL31" s="183">
        <f>G2-BM31+93</f>
        <v>2</v>
      </c>
      <c r="BM31" s="103">
        <f>IF(AH31=3,AI31,IF(AH31=4,AI31+63,AI31+93))</f>
        <v>93</v>
      </c>
      <c r="BN31" s="103" t="e">
        <f>VLOOKUP($AQ31,残価残存率表!$A$4:$D$48,3)</f>
        <v>#N/A</v>
      </c>
      <c r="BO31" s="103" t="e">
        <f>VLOOKUP($AQ31,残価残存率表!$A$4:$D$48,4)</f>
        <v>#N/A</v>
      </c>
    </row>
    <row r="32" spans="1:67" ht="6" customHeight="1" x14ac:dyDescent="0.2">
      <c r="A32" s="73">
        <f t="shared" si="0"/>
        <v>0</v>
      </c>
      <c r="B32" s="917"/>
      <c r="C32" s="964"/>
      <c r="D32" s="39"/>
      <c r="E32" s="39"/>
      <c r="F32" s="39"/>
      <c r="G32" s="39"/>
      <c r="H32" s="39"/>
      <c r="I32" s="39"/>
      <c r="J32" s="40"/>
      <c r="K32" s="74"/>
      <c r="L32" s="74"/>
      <c r="M32" s="74"/>
      <c r="N32" s="74"/>
      <c r="O32" s="74"/>
      <c r="P32" s="74"/>
      <c r="Q32" s="74"/>
      <c r="R32" s="74"/>
      <c r="S32" s="74"/>
      <c r="T32" s="74"/>
      <c r="U32" s="74"/>
      <c r="V32" s="74"/>
      <c r="W32" s="74"/>
      <c r="X32" s="74"/>
      <c r="Y32" s="74"/>
      <c r="Z32" s="74"/>
      <c r="AA32" s="74"/>
      <c r="AB32" s="74"/>
      <c r="AC32" s="74"/>
      <c r="AD32" s="74"/>
      <c r="AE32" s="75"/>
      <c r="AF32" s="75"/>
      <c r="AG32" s="171"/>
      <c r="AH32" s="970"/>
      <c r="AI32" s="76"/>
      <c r="AJ32" s="76"/>
      <c r="AK32" s="76"/>
      <c r="AL32" s="76"/>
      <c r="AM32" s="70"/>
      <c r="AN32" s="71"/>
      <c r="AO32" s="71"/>
      <c r="AP32" s="72"/>
      <c r="AQ32" s="76"/>
      <c r="AR32" s="76"/>
      <c r="AS32" s="957"/>
      <c r="AT32" s="975"/>
      <c r="AU32" s="70"/>
      <c r="AV32" s="71"/>
      <c r="AW32" s="71"/>
      <c r="AX32" s="72"/>
      <c r="AY32" s="38"/>
      <c r="AZ32" s="38"/>
      <c r="BA32" s="38"/>
      <c r="BB32" s="38"/>
      <c r="BC32" s="38"/>
      <c r="BD32" s="79"/>
      <c r="BE32" s="80"/>
      <c r="BF32" s="80"/>
      <c r="BG32" s="81"/>
      <c r="BH32" s="984"/>
      <c r="BI32" s="939"/>
      <c r="BJ32" s="27"/>
      <c r="BL32" s="103"/>
      <c r="BM32" s="103"/>
      <c r="BN32" s="103"/>
      <c r="BO32" s="103"/>
    </row>
    <row r="33" spans="1:67" ht="23.25" customHeight="1" x14ac:dyDescent="0.2">
      <c r="A33" s="73">
        <f>IF(BM33&lt;($G$2-1+93),C33,C33+10)</f>
        <v>0</v>
      </c>
      <c r="B33" s="915" t="s">
        <v>32</v>
      </c>
      <c r="C33" s="963"/>
      <c r="D33" s="124"/>
      <c r="E33" s="124"/>
      <c r="F33" s="124"/>
      <c r="G33" s="124"/>
      <c r="H33" s="124"/>
      <c r="I33" s="125"/>
      <c r="J33" s="124"/>
      <c r="K33" s="965"/>
      <c r="L33" s="966"/>
      <c r="M33" s="966"/>
      <c r="N33" s="966"/>
      <c r="O33" s="966"/>
      <c r="P33" s="966"/>
      <c r="Q33" s="966"/>
      <c r="R33" s="966"/>
      <c r="S33" s="966"/>
      <c r="T33" s="966"/>
      <c r="U33" s="966"/>
      <c r="V33" s="966"/>
      <c r="W33" s="966"/>
      <c r="X33" s="966"/>
      <c r="Y33" s="966"/>
      <c r="Z33" s="966"/>
      <c r="AA33" s="966"/>
      <c r="AB33" s="966"/>
      <c r="AC33" s="966"/>
      <c r="AD33" s="967"/>
      <c r="AE33" s="968"/>
      <c r="AF33" s="968"/>
      <c r="AG33" s="968"/>
      <c r="AH33" s="969"/>
      <c r="AI33" s="951"/>
      <c r="AJ33" s="952"/>
      <c r="AK33" s="951"/>
      <c r="AL33" s="952"/>
      <c r="AM33" s="971"/>
      <c r="AN33" s="972"/>
      <c r="AO33" s="972"/>
      <c r="AP33" s="973"/>
      <c r="AQ33" s="949"/>
      <c r="AR33" s="949"/>
      <c r="AS33" s="955" t="str">
        <f>IF(AI33="","","0.")</f>
        <v/>
      </c>
      <c r="AT33" s="974" t="str">
        <f t="shared" ref="AT33" si="2">IF(AM33*0.05&gt;=AU33,"500",IF(AI33="","",IF(BL33=1,BN33,BO33)*1000))</f>
        <v/>
      </c>
      <c r="AU33" s="943" t="str">
        <f>IF(AM33="","",IF(BL33=1,AM33*BN33,IF(AM33*BN33*POWER(BO33,(BL33-1))&lt;=AM33*0.05,AM33*0.05,INT(AM33*BN33*POWER(BO33,BL33-1)))))</f>
        <v/>
      </c>
      <c r="AV33" s="944"/>
      <c r="AW33" s="944"/>
      <c r="AX33" s="945"/>
      <c r="AY33" s="978"/>
      <c r="AZ33" s="979"/>
      <c r="BA33" s="980"/>
      <c r="BB33" s="978"/>
      <c r="BC33" s="980"/>
      <c r="BD33" s="981" t="str">
        <f>IF(BB32="",AU33,ROUNDDOWN(AU33*AY32,0))</f>
        <v/>
      </c>
      <c r="BE33" s="947"/>
      <c r="BF33" s="947"/>
      <c r="BG33" s="982"/>
      <c r="BH33" s="983"/>
      <c r="BI33" s="937"/>
      <c r="BJ33" s="27"/>
      <c r="BL33" s="183">
        <f>G2-BM33+93</f>
        <v>2</v>
      </c>
      <c r="BM33" s="103">
        <f>IF(AH33=3,AI33,IF(AH33=4,AI33+63,AI33+93))</f>
        <v>93</v>
      </c>
      <c r="BN33" s="103" t="e">
        <f>VLOOKUP($AQ33,残価残存率表!$A$4:$D$48,3)</f>
        <v>#N/A</v>
      </c>
      <c r="BO33" s="103" t="e">
        <f>VLOOKUP($AQ33,残価残存率表!$A$4:$D$48,4)</f>
        <v>#N/A</v>
      </c>
    </row>
    <row r="34" spans="1:67" ht="6" customHeight="1" x14ac:dyDescent="0.2">
      <c r="A34" s="73">
        <f t="shared" ref="A34:A48" si="3">IF(BM34&lt;($G$2-1+63),C34,C34+10)</f>
        <v>0</v>
      </c>
      <c r="B34" s="917"/>
      <c r="C34" s="964"/>
      <c r="D34" s="39"/>
      <c r="E34" s="39"/>
      <c r="F34" s="39"/>
      <c r="G34" s="39"/>
      <c r="H34" s="39"/>
      <c r="I34" s="39"/>
      <c r="J34" s="40"/>
      <c r="K34" s="74"/>
      <c r="L34" s="74"/>
      <c r="M34" s="74"/>
      <c r="N34" s="74"/>
      <c r="O34" s="74"/>
      <c r="P34" s="74"/>
      <c r="Q34" s="74"/>
      <c r="R34" s="74"/>
      <c r="S34" s="74"/>
      <c r="T34" s="74"/>
      <c r="U34" s="74"/>
      <c r="V34" s="74"/>
      <c r="W34" s="74"/>
      <c r="X34" s="74"/>
      <c r="Y34" s="74"/>
      <c r="Z34" s="74"/>
      <c r="AA34" s="74"/>
      <c r="AB34" s="74"/>
      <c r="AC34" s="74"/>
      <c r="AD34" s="74"/>
      <c r="AE34" s="75"/>
      <c r="AF34" s="75"/>
      <c r="AG34" s="171"/>
      <c r="AH34" s="970"/>
      <c r="AI34" s="76"/>
      <c r="AJ34" s="76"/>
      <c r="AK34" s="76"/>
      <c r="AL34" s="76"/>
      <c r="AM34" s="70"/>
      <c r="AN34" s="71"/>
      <c r="AO34" s="71"/>
      <c r="AP34" s="72"/>
      <c r="AQ34" s="76"/>
      <c r="AR34" s="76"/>
      <c r="AS34" s="957"/>
      <c r="AT34" s="975"/>
      <c r="AU34" s="70"/>
      <c r="AV34" s="71"/>
      <c r="AW34" s="71"/>
      <c r="AX34" s="72"/>
      <c r="AY34" s="38"/>
      <c r="AZ34" s="38"/>
      <c r="BA34" s="38"/>
      <c r="BB34" s="38"/>
      <c r="BC34" s="38"/>
      <c r="BD34" s="79"/>
      <c r="BE34" s="80"/>
      <c r="BF34" s="80"/>
      <c r="BG34" s="81"/>
      <c r="BH34" s="984"/>
      <c r="BI34" s="939"/>
      <c r="BJ34" s="27"/>
      <c r="BL34" s="103"/>
      <c r="BM34" s="103"/>
      <c r="BN34" s="103"/>
      <c r="BO34" s="103"/>
    </row>
    <row r="35" spans="1:67" ht="23.25" customHeight="1" x14ac:dyDescent="0.2">
      <c r="A35" s="73">
        <f>IF(BM35&lt;($G$2-1+93),C35,C35+10)</f>
        <v>0</v>
      </c>
      <c r="B35" s="915" t="s">
        <v>33</v>
      </c>
      <c r="C35" s="963"/>
      <c r="D35" s="124"/>
      <c r="E35" s="124"/>
      <c r="F35" s="124"/>
      <c r="G35" s="124"/>
      <c r="H35" s="124"/>
      <c r="I35" s="125"/>
      <c r="J35" s="124"/>
      <c r="K35" s="965"/>
      <c r="L35" s="966"/>
      <c r="M35" s="966"/>
      <c r="N35" s="966"/>
      <c r="O35" s="966"/>
      <c r="P35" s="966"/>
      <c r="Q35" s="966"/>
      <c r="R35" s="966"/>
      <c r="S35" s="966"/>
      <c r="T35" s="966"/>
      <c r="U35" s="966"/>
      <c r="V35" s="966"/>
      <c r="W35" s="966"/>
      <c r="X35" s="966"/>
      <c r="Y35" s="966"/>
      <c r="Z35" s="966"/>
      <c r="AA35" s="966"/>
      <c r="AB35" s="966"/>
      <c r="AC35" s="966"/>
      <c r="AD35" s="967"/>
      <c r="AE35" s="968"/>
      <c r="AF35" s="968"/>
      <c r="AG35" s="968"/>
      <c r="AH35" s="969"/>
      <c r="AI35" s="951"/>
      <c r="AJ35" s="952"/>
      <c r="AK35" s="951"/>
      <c r="AL35" s="952"/>
      <c r="AM35" s="971"/>
      <c r="AN35" s="972"/>
      <c r="AO35" s="972"/>
      <c r="AP35" s="973"/>
      <c r="AQ35" s="949"/>
      <c r="AR35" s="949"/>
      <c r="AS35" s="955" t="str">
        <f>IF(AI35="","","0.")</f>
        <v/>
      </c>
      <c r="AT35" s="974" t="str">
        <f t="shared" ref="AT35" si="4">IF(AM35*0.05&gt;=AU35,"500",IF(AI35="","",IF(BL35=1,BN35,BO35)*1000))</f>
        <v/>
      </c>
      <c r="AU35" s="943" t="str">
        <f>IF(AM35="","",IF(BL35=1,AM35*BN35,IF(AM35*BN35*POWER(BO35,(BL35-1))&lt;=AM35*0.05,AM35*0.05,INT(AM35*BN35*POWER(BO35,BL35-1)))))</f>
        <v/>
      </c>
      <c r="AV35" s="944"/>
      <c r="AW35" s="944"/>
      <c r="AX35" s="945"/>
      <c r="AY35" s="978"/>
      <c r="AZ35" s="979"/>
      <c r="BA35" s="980"/>
      <c r="BB35" s="978"/>
      <c r="BC35" s="980"/>
      <c r="BD35" s="981" t="str">
        <f>IF(BB34="",AU35,ROUNDDOWN(AU35*AY34,0))</f>
        <v/>
      </c>
      <c r="BE35" s="947"/>
      <c r="BF35" s="947"/>
      <c r="BG35" s="982"/>
      <c r="BH35" s="983"/>
      <c r="BI35" s="937"/>
      <c r="BJ35" s="27"/>
      <c r="BL35" s="183">
        <f>G2-BM35+93</f>
        <v>2</v>
      </c>
      <c r="BM35" s="103">
        <f>IF(AH35=3,AI35,IF(AH35=4,AI35+63,AI35+93))</f>
        <v>93</v>
      </c>
      <c r="BN35" s="103" t="e">
        <f>VLOOKUP($AQ35,残価残存率表!$A$4:$D$48,3)</f>
        <v>#N/A</v>
      </c>
      <c r="BO35" s="103" t="e">
        <f>VLOOKUP($AQ35,残価残存率表!$A$4:$D$48,4)</f>
        <v>#N/A</v>
      </c>
    </row>
    <row r="36" spans="1:67" ht="6" customHeight="1" x14ac:dyDescent="0.2">
      <c r="A36" s="73">
        <f t="shared" si="3"/>
        <v>0</v>
      </c>
      <c r="B36" s="917"/>
      <c r="C36" s="964"/>
      <c r="D36" s="39"/>
      <c r="E36" s="39"/>
      <c r="F36" s="39"/>
      <c r="G36" s="39"/>
      <c r="H36" s="39"/>
      <c r="I36" s="39"/>
      <c r="J36" s="40"/>
      <c r="K36" s="74"/>
      <c r="L36" s="74"/>
      <c r="M36" s="74"/>
      <c r="N36" s="74"/>
      <c r="O36" s="74"/>
      <c r="P36" s="74"/>
      <c r="Q36" s="74"/>
      <c r="R36" s="74"/>
      <c r="S36" s="74"/>
      <c r="T36" s="74"/>
      <c r="U36" s="74"/>
      <c r="V36" s="74"/>
      <c r="W36" s="74"/>
      <c r="X36" s="74"/>
      <c r="Y36" s="74"/>
      <c r="Z36" s="74"/>
      <c r="AA36" s="74"/>
      <c r="AB36" s="74"/>
      <c r="AC36" s="74"/>
      <c r="AD36" s="74"/>
      <c r="AE36" s="75"/>
      <c r="AF36" s="75"/>
      <c r="AG36" s="171"/>
      <c r="AH36" s="970"/>
      <c r="AI36" s="76"/>
      <c r="AJ36" s="76"/>
      <c r="AK36" s="76"/>
      <c r="AL36" s="76"/>
      <c r="AM36" s="70"/>
      <c r="AN36" s="71"/>
      <c r="AO36" s="71"/>
      <c r="AP36" s="72"/>
      <c r="AQ36" s="76"/>
      <c r="AR36" s="76"/>
      <c r="AS36" s="957"/>
      <c r="AT36" s="975"/>
      <c r="AU36" s="70"/>
      <c r="AV36" s="71"/>
      <c r="AW36" s="71"/>
      <c r="AX36" s="72"/>
      <c r="AY36" s="38"/>
      <c r="AZ36" s="38"/>
      <c r="BA36" s="38"/>
      <c r="BB36" s="38"/>
      <c r="BC36" s="38"/>
      <c r="BD36" s="79"/>
      <c r="BE36" s="80"/>
      <c r="BF36" s="80"/>
      <c r="BG36" s="81"/>
      <c r="BH36" s="984"/>
      <c r="BI36" s="939"/>
      <c r="BJ36" s="27"/>
      <c r="BL36" s="103"/>
      <c r="BM36" s="103"/>
      <c r="BN36" s="103"/>
      <c r="BO36" s="103"/>
    </row>
    <row r="37" spans="1:67" ht="23.25" customHeight="1" x14ac:dyDescent="0.2">
      <c r="A37" s="73">
        <f>IF(BM37&lt;($G$2-1+93),C37,C37+10)</f>
        <v>0</v>
      </c>
      <c r="B37" s="915" t="s">
        <v>34</v>
      </c>
      <c r="C37" s="999"/>
      <c r="D37" s="124"/>
      <c r="E37" s="124"/>
      <c r="F37" s="124"/>
      <c r="G37" s="124"/>
      <c r="H37" s="124"/>
      <c r="I37" s="125"/>
      <c r="J37" s="124"/>
      <c r="K37" s="965"/>
      <c r="L37" s="966"/>
      <c r="M37" s="966"/>
      <c r="N37" s="966"/>
      <c r="O37" s="966"/>
      <c r="P37" s="966"/>
      <c r="Q37" s="966"/>
      <c r="R37" s="966"/>
      <c r="S37" s="966"/>
      <c r="T37" s="966"/>
      <c r="U37" s="966"/>
      <c r="V37" s="966"/>
      <c r="W37" s="966"/>
      <c r="X37" s="966"/>
      <c r="Y37" s="966"/>
      <c r="Z37" s="966"/>
      <c r="AA37" s="966"/>
      <c r="AB37" s="966"/>
      <c r="AC37" s="966"/>
      <c r="AD37" s="967"/>
      <c r="AE37" s="968"/>
      <c r="AF37" s="968"/>
      <c r="AG37" s="968"/>
      <c r="AH37" s="969"/>
      <c r="AI37" s="951"/>
      <c r="AJ37" s="952"/>
      <c r="AK37" s="951"/>
      <c r="AL37" s="952"/>
      <c r="AM37" s="971"/>
      <c r="AN37" s="972"/>
      <c r="AO37" s="972"/>
      <c r="AP37" s="973"/>
      <c r="AQ37" s="949"/>
      <c r="AR37" s="949"/>
      <c r="AS37" s="955" t="str">
        <f>IF(AI37="","","0.")</f>
        <v/>
      </c>
      <c r="AT37" s="974" t="str">
        <f t="shared" ref="AT37" si="5">IF(AM37*0.05&gt;=AU37,"500",IF(AI37="","",IF(BL37=1,BN37,BO37)*1000))</f>
        <v/>
      </c>
      <c r="AU37" s="943" t="str">
        <f>IF(AM37="","",IF(BL37=1,AM37*BN37,IF(AM37*BN37*POWER(BO37,(BL37-1))&lt;=AM37*0.05,AM37*0.05,INT(AM37*BN37*POWER(BO37,BL37-1)))))</f>
        <v/>
      </c>
      <c r="AV37" s="944"/>
      <c r="AW37" s="944"/>
      <c r="AX37" s="945"/>
      <c r="AY37" s="978"/>
      <c r="AZ37" s="979"/>
      <c r="BA37" s="980"/>
      <c r="BB37" s="978"/>
      <c r="BC37" s="980"/>
      <c r="BD37" s="981" t="str">
        <f>IF(BB36="",AU37,ROUNDDOWN(AU37*AY36,0))</f>
        <v/>
      </c>
      <c r="BE37" s="947"/>
      <c r="BF37" s="947"/>
      <c r="BG37" s="982"/>
      <c r="BH37" s="983"/>
      <c r="BI37" s="937"/>
      <c r="BJ37" s="27"/>
      <c r="BL37" s="183">
        <f>G2-BM37+93</f>
        <v>2</v>
      </c>
      <c r="BM37" s="103">
        <f>IF(AH37=3,AI37,IF(AH37=4,AI37+63,AI37+93))</f>
        <v>93</v>
      </c>
      <c r="BN37" s="103" t="e">
        <f>VLOOKUP($AQ37,残価残存率表!$A$4:$D$48,3)</f>
        <v>#N/A</v>
      </c>
      <c r="BO37" s="103" t="e">
        <f>VLOOKUP($AQ37,残価残存率表!$A$4:$D$48,4)</f>
        <v>#N/A</v>
      </c>
    </row>
    <row r="38" spans="1:67" ht="6" customHeight="1" x14ac:dyDescent="0.2">
      <c r="A38" s="73">
        <f t="shared" si="3"/>
        <v>0</v>
      </c>
      <c r="B38" s="917"/>
      <c r="C38" s="1000"/>
      <c r="D38" s="39"/>
      <c r="E38" s="39"/>
      <c r="F38" s="39"/>
      <c r="G38" s="39"/>
      <c r="H38" s="39"/>
      <c r="I38" s="39"/>
      <c r="J38" s="40"/>
      <c r="K38" s="74"/>
      <c r="L38" s="74"/>
      <c r="M38" s="74"/>
      <c r="N38" s="74"/>
      <c r="O38" s="74"/>
      <c r="P38" s="74"/>
      <c r="Q38" s="74"/>
      <c r="R38" s="74"/>
      <c r="S38" s="74"/>
      <c r="T38" s="74"/>
      <c r="U38" s="74"/>
      <c r="V38" s="74"/>
      <c r="W38" s="74"/>
      <c r="X38" s="74"/>
      <c r="Y38" s="74"/>
      <c r="Z38" s="74"/>
      <c r="AA38" s="74"/>
      <c r="AB38" s="74"/>
      <c r="AC38" s="74"/>
      <c r="AD38" s="74"/>
      <c r="AE38" s="75"/>
      <c r="AF38" s="75"/>
      <c r="AG38" s="171"/>
      <c r="AH38" s="970"/>
      <c r="AI38" s="76"/>
      <c r="AJ38" s="76"/>
      <c r="AK38" s="76"/>
      <c r="AL38" s="76"/>
      <c r="AM38" s="70"/>
      <c r="AN38" s="71"/>
      <c r="AO38" s="71"/>
      <c r="AP38" s="72"/>
      <c r="AQ38" s="76"/>
      <c r="AR38" s="76"/>
      <c r="AS38" s="957"/>
      <c r="AT38" s="975"/>
      <c r="AU38" s="70"/>
      <c r="AV38" s="71"/>
      <c r="AW38" s="71"/>
      <c r="AX38" s="72"/>
      <c r="AY38" s="38"/>
      <c r="AZ38" s="38"/>
      <c r="BA38" s="38"/>
      <c r="BB38" s="38"/>
      <c r="BC38" s="38"/>
      <c r="BD38" s="79"/>
      <c r="BE38" s="80"/>
      <c r="BF38" s="80"/>
      <c r="BG38" s="81"/>
      <c r="BH38" s="984"/>
      <c r="BI38" s="939"/>
      <c r="BJ38" s="27"/>
      <c r="BL38" s="103"/>
      <c r="BM38" s="103"/>
      <c r="BN38" s="103"/>
      <c r="BO38" s="103"/>
    </row>
    <row r="39" spans="1:67" ht="23.25" customHeight="1" x14ac:dyDescent="0.2">
      <c r="A39" s="73">
        <f>IF(BM39&lt;($G$2-1+93),C39,C39+10)</f>
        <v>0</v>
      </c>
      <c r="B39" s="915" t="s">
        <v>35</v>
      </c>
      <c r="C39" s="999"/>
      <c r="D39" s="124"/>
      <c r="E39" s="124"/>
      <c r="F39" s="124"/>
      <c r="G39" s="124"/>
      <c r="H39" s="124"/>
      <c r="I39" s="125"/>
      <c r="J39" s="124"/>
      <c r="K39" s="965"/>
      <c r="L39" s="966"/>
      <c r="M39" s="966"/>
      <c r="N39" s="966"/>
      <c r="O39" s="966"/>
      <c r="P39" s="966"/>
      <c r="Q39" s="966"/>
      <c r="R39" s="966"/>
      <c r="S39" s="966"/>
      <c r="T39" s="966"/>
      <c r="U39" s="966"/>
      <c r="V39" s="966"/>
      <c r="W39" s="966"/>
      <c r="X39" s="966"/>
      <c r="Y39" s="966"/>
      <c r="Z39" s="966"/>
      <c r="AA39" s="966"/>
      <c r="AB39" s="966"/>
      <c r="AC39" s="966"/>
      <c r="AD39" s="967"/>
      <c r="AE39" s="968"/>
      <c r="AF39" s="968"/>
      <c r="AG39" s="968"/>
      <c r="AH39" s="969"/>
      <c r="AI39" s="951"/>
      <c r="AJ39" s="952"/>
      <c r="AK39" s="951"/>
      <c r="AL39" s="952"/>
      <c r="AM39" s="971"/>
      <c r="AN39" s="972"/>
      <c r="AO39" s="972"/>
      <c r="AP39" s="973"/>
      <c r="AQ39" s="949"/>
      <c r="AR39" s="949"/>
      <c r="AS39" s="955" t="str">
        <f>IF(AI39="","","0.")</f>
        <v/>
      </c>
      <c r="AT39" s="974" t="str">
        <f t="shared" ref="AT39" si="6">IF(AM39*0.05&gt;=AU39,"500",IF(AI39="","",IF(BL39=1,BN39,BO39)*1000))</f>
        <v/>
      </c>
      <c r="AU39" s="943" t="str">
        <f>IF(AM39="","",IF(BL39=1,AM39*BN39,IF(AM39*BN39*POWER(BO39,(BL39-1))&lt;=AM39*0.05,AM39*0.05,INT(AM39*BN39*POWER(BO39,BL39-1)))))</f>
        <v/>
      </c>
      <c r="AV39" s="944"/>
      <c r="AW39" s="944"/>
      <c r="AX39" s="945"/>
      <c r="AY39" s="978"/>
      <c r="AZ39" s="979"/>
      <c r="BA39" s="980"/>
      <c r="BB39" s="978"/>
      <c r="BC39" s="980"/>
      <c r="BD39" s="981" t="str">
        <f>IF(BB38="",AU39,ROUNDDOWN(AU39*AY38,0))</f>
        <v/>
      </c>
      <c r="BE39" s="947"/>
      <c r="BF39" s="947"/>
      <c r="BG39" s="982"/>
      <c r="BH39" s="983"/>
      <c r="BI39" s="937"/>
      <c r="BJ39" s="27"/>
      <c r="BL39" s="183">
        <f>G2-BM39+93</f>
        <v>2</v>
      </c>
      <c r="BM39" s="103">
        <f>IF(AH39=3,AI39,IF(AH39=4,AI39+63,AI39+93))</f>
        <v>93</v>
      </c>
      <c r="BN39" s="103" t="e">
        <f>VLOOKUP($AQ39,残価残存率表!$A$4:$D$48,3)</f>
        <v>#N/A</v>
      </c>
      <c r="BO39" s="103" t="e">
        <f>VLOOKUP($AQ39,残価残存率表!$A$4:$D$48,4)</f>
        <v>#N/A</v>
      </c>
    </row>
    <row r="40" spans="1:67" ht="6" customHeight="1" x14ac:dyDescent="0.2">
      <c r="A40" s="73">
        <f t="shared" si="3"/>
        <v>0</v>
      </c>
      <c r="B40" s="917"/>
      <c r="C40" s="1000"/>
      <c r="D40" s="39"/>
      <c r="E40" s="39"/>
      <c r="F40" s="39"/>
      <c r="G40" s="39"/>
      <c r="H40" s="39"/>
      <c r="I40" s="39"/>
      <c r="J40" s="40"/>
      <c r="K40" s="74"/>
      <c r="L40" s="74"/>
      <c r="M40" s="74"/>
      <c r="N40" s="74"/>
      <c r="O40" s="74"/>
      <c r="P40" s="74"/>
      <c r="Q40" s="74"/>
      <c r="R40" s="74"/>
      <c r="S40" s="74"/>
      <c r="T40" s="74"/>
      <c r="U40" s="74"/>
      <c r="V40" s="74"/>
      <c r="W40" s="74"/>
      <c r="X40" s="74"/>
      <c r="Y40" s="74"/>
      <c r="Z40" s="74"/>
      <c r="AA40" s="74"/>
      <c r="AB40" s="74"/>
      <c r="AC40" s="74"/>
      <c r="AD40" s="74"/>
      <c r="AE40" s="75"/>
      <c r="AF40" s="75"/>
      <c r="AG40" s="171"/>
      <c r="AH40" s="970"/>
      <c r="AI40" s="37"/>
      <c r="AJ40" s="37"/>
      <c r="AK40" s="37"/>
      <c r="AL40" s="37"/>
      <c r="AM40" s="34"/>
      <c r="AN40" s="35"/>
      <c r="AO40" s="35"/>
      <c r="AP40" s="36"/>
      <c r="AQ40" s="37"/>
      <c r="AR40" s="37"/>
      <c r="AS40" s="957"/>
      <c r="AT40" s="975"/>
      <c r="AU40" s="70"/>
      <c r="AV40" s="71"/>
      <c r="AW40" s="71"/>
      <c r="AX40" s="72"/>
      <c r="AY40" s="38"/>
      <c r="AZ40" s="38"/>
      <c r="BA40" s="38"/>
      <c r="BB40" s="38"/>
      <c r="BC40" s="38"/>
      <c r="BD40" s="79"/>
      <c r="BE40" s="80"/>
      <c r="BF40" s="80"/>
      <c r="BG40" s="81"/>
      <c r="BH40" s="984"/>
      <c r="BI40" s="939"/>
      <c r="BJ40" s="27"/>
      <c r="BL40" s="103"/>
      <c r="BM40" s="103"/>
      <c r="BN40" s="103"/>
      <c r="BO40" s="103"/>
    </row>
    <row r="41" spans="1:67" ht="23.25" customHeight="1" x14ac:dyDescent="0.2">
      <c r="A41" s="73">
        <f>IF(BM41&lt;($G$2-1+93),C41,C41+10)</f>
        <v>0</v>
      </c>
      <c r="B41" s="915" t="s">
        <v>36</v>
      </c>
      <c r="C41" s="999"/>
      <c r="D41" s="124"/>
      <c r="E41" s="124"/>
      <c r="F41" s="124"/>
      <c r="G41" s="124"/>
      <c r="H41" s="124"/>
      <c r="I41" s="125"/>
      <c r="J41" s="124"/>
      <c r="K41" s="965"/>
      <c r="L41" s="966"/>
      <c r="M41" s="966"/>
      <c r="N41" s="966"/>
      <c r="O41" s="966"/>
      <c r="P41" s="966"/>
      <c r="Q41" s="966"/>
      <c r="R41" s="966"/>
      <c r="S41" s="966"/>
      <c r="T41" s="966"/>
      <c r="U41" s="966"/>
      <c r="V41" s="966"/>
      <c r="W41" s="966"/>
      <c r="X41" s="966"/>
      <c r="Y41" s="966"/>
      <c r="Z41" s="966"/>
      <c r="AA41" s="966"/>
      <c r="AB41" s="966"/>
      <c r="AC41" s="966"/>
      <c r="AD41" s="967"/>
      <c r="AE41" s="968"/>
      <c r="AF41" s="968"/>
      <c r="AG41" s="968"/>
      <c r="AH41" s="969"/>
      <c r="AI41" s="951"/>
      <c r="AJ41" s="952"/>
      <c r="AK41" s="951"/>
      <c r="AL41" s="952"/>
      <c r="AM41" s="971"/>
      <c r="AN41" s="972"/>
      <c r="AO41" s="972"/>
      <c r="AP41" s="973"/>
      <c r="AQ41" s="949"/>
      <c r="AR41" s="949"/>
      <c r="AS41" s="955" t="str">
        <f>IF(AI41="","","0.")</f>
        <v/>
      </c>
      <c r="AT41" s="974" t="str">
        <f t="shared" ref="AT41" si="7">IF(AM41*0.05&gt;=AU41,"500",IF(AI41="","",IF(BL41=1,BN41,BO41)*1000))</f>
        <v/>
      </c>
      <c r="AU41" s="943" t="str">
        <f>IF(AM41="","",IF(BL41=1,AM41*BN41,IF(AM41*BN41*POWER(BO41,(BL41-1))&lt;=AM41*0.05,AM41*0.05,INT(AM41*BN41*POWER(BO41,BL41-1)))))</f>
        <v/>
      </c>
      <c r="AV41" s="944"/>
      <c r="AW41" s="944"/>
      <c r="AX41" s="945"/>
      <c r="AY41" s="978"/>
      <c r="AZ41" s="979"/>
      <c r="BA41" s="980"/>
      <c r="BB41" s="978"/>
      <c r="BC41" s="980"/>
      <c r="BD41" s="981" t="str">
        <f>IF(BB40="",AU41,ROUNDDOWN(AU41*AY40,0))</f>
        <v/>
      </c>
      <c r="BE41" s="947"/>
      <c r="BF41" s="947"/>
      <c r="BG41" s="982"/>
      <c r="BH41" s="983"/>
      <c r="BI41" s="937"/>
      <c r="BJ41" s="27"/>
      <c r="BL41" s="183">
        <f>G2-BM41+93</f>
        <v>2</v>
      </c>
      <c r="BM41" s="103">
        <f>IF(AH41=3,AI41,IF(AH41=4,AI41+63,AI41+93))</f>
        <v>93</v>
      </c>
      <c r="BN41" s="103" t="e">
        <f>VLOOKUP($AQ41,残価残存率表!$A$4:$D$48,3)</f>
        <v>#N/A</v>
      </c>
      <c r="BO41" s="103" t="e">
        <f>VLOOKUP($AQ41,残価残存率表!$A$4:$D$48,4)</f>
        <v>#N/A</v>
      </c>
    </row>
    <row r="42" spans="1:67" ht="6" customHeight="1" x14ac:dyDescent="0.2">
      <c r="A42" s="73">
        <f t="shared" si="3"/>
        <v>0</v>
      </c>
      <c r="B42" s="917"/>
      <c r="C42" s="1000"/>
      <c r="D42" s="39"/>
      <c r="E42" s="39"/>
      <c r="F42" s="39"/>
      <c r="G42" s="39"/>
      <c r="H42" s="39"/>
      <c r="I42" s="39"/>
      <c r="J42" s="40"/>
      <c r="K42" s="74"/>
      <c r="L42" s="74"/>
      <c r="M42" s="74"/>
      <c r="N42" s="74"/>
      <c r="O42" s="74"/>
      <c r="P42" s="74"/>
      <c r="Q42" s="74"/>
      <c r="R42" s="74"/>
      <c r="S42" s="74"/>
      <c r="T42" s="74"/>
      <c r="U42" s="74"/>
      <c r="V42" s="74"/>
      <c r="W42" s="74"/>
      <c r="X42" s="74"/>
      <c r="Y42" s="74"/>
      <c r="Z42" s="74"/>
      <c r="AA42" s="74"/>
      <c r="AB42" s="74"/>
      <c r="AC42" s="74"/>
      <c r="AD42" s="74"/>
      <c r="AE42" s="75"/>
      <c r="AF42" s="75"/>
      <c r="AG42" s="171"/>
      <c r="AH42" s="970"/>
      <c r="AI42" s="76"/>
      <c r="AJ42" s="76"/>
      <c r="AK42" s="76"/>
      <c r="AL42" s="76"/>
      <c r="AM42" s="70"/>
      <c r="AN42" s="71"/>
      <c r="AO42" s="71"/>
      <c r="AP42" s="72"/>
      <c r="AQ42" s="76"/>
      <c r="AR42" s="76"/>
      <c r="AS42" s="957"/>
      <c r="AT42" s="975"/>
      <c r="AU42" s="70"/>
      <c r="AV42" s="71"/>
      <c r="AW42" s="71"/>
      <c r="AX42" s="72"/>
      <c r="AY42" s="38"/>
      <c r="AZ42" s="38"/>
      <c r="BA42" s="38"/>
      <c r="BB42" s="38"/>
      <c r="BC42" s="38"/>
      <c r="BD42" s="79"/>
      <c r="BE42" s="80"/>
      <c r="BF42" s="80"/>
      <c r="BG42" s="81"/>
      <c r="BH42" s="984"/>
      <c r="BI42" s="939"/>
      <c r="BJ42" s="27"/>
      <c r="BL42" s="103"/>
      <c r="BM42" s="103"/>
      <c r="BN42" s="103"/>
      <c r="BO42" s="103"/>
    </row>
    <row r="43" spans="1:67" ht="23.25" customHeight="1" x14ac:dyDescent="0.2">
      <c r="A43" s="73">
        <f>IF(BM43&lt;($G$2-1+93),C43,C43+10)</f>
        <v>0</v>
      </c>
      <c r="B43" s="915" t="s">
        <v>37</v>
      </c>
      <c r="C43" s="999"/>
      <c r="D43" s="124"/>
      <c r="E43" s="124"/>
      <c r="F43" s="124"/>
      <c r="G43" s="124"/>
      <c r="H43" s="124"/>
      <c r="I43" s="125"/>
      <c r="J43" s="124"/>
      <c r="K43" s="965"/>
      <c r="L43" s="966"/>
      <c r="M43" s="966"/>
      <c r="N43" s="966"/>
      <c r="O43" s="966"/>
      <c r="P43" s="966"/>
      <c r="Q43" s="966"/>
      <c r="R43" s="966"/>
      <c r="S43" s="966"/>
      <c r="T43" s="966"/>
      <c r="U43" s="966"/>
      <c r="V43" s="966"/>
      <c r="W43" s="966"/>
      <c r="X43" s="966"/>
      <c r="Y43" s="966"/>
      <c r="Z43" s="966"/>
      <c r="AA43" s="966"/>
      <c r="AB43" s="966"/>
      <c r="AC43" s="966"/>
      <c r="AD43" s="967"/>
      <c r="AE43" s="968"/>
      <c r="AF43" s="968"/>
      <c r="AG43" s="968"/>
      <c r="AH43" s="969"/>
      <c r="AI43" s="951"/>
      <c r="AJ43" s="952"/>
      <c r="AK43" s="951"/>
      <c r="AL43" s="952"/>
      <c r="AM43" s="971"/>
      <c r="AN43" s="972"/>
      <c r="AO43" s="972"/>
      <c r="AP43" s="973"/>
      <c r="AQ43" s="949"/>
      <c r="AR43" s="949"/>
      <c r="AS43" s="955" t="str">
        <f>IF(AI43="","","0.")</f>
        <v/>
      </c>
      <c r="AT43" s="974" t="str">
        <f t="shared" ref="AT43" si="8">IF(AM43*0.05&gt;=AU43,"500",IF(AI43="","",IF(BL43=1,BN43,BO43)*1000))</f>
        <v/>
      </c>
      <c r="AU43" s="943" t="str">
        <f>IF(AM43="","",IF(BL43=1,AM43*BN43,IF(AM43*BN43*POWER(BO43,(BL43-1))&lt;=AM43*0.05,AM43*0.05,INT(AM43*BN43*POWER(BO43,BL43-1)))))</f>
        <v/>
      </c>
      <c r="AV43" s="944"/>
      <c r="AW43" s="944"/>
      <c r="AX43" s="945"/>
      <c r="AY43" s="978"/>
      <c r="AZ43" s="979"/>
      <c r="BA43" s="980"/>
      <c r="BB43" s="978"/>
      <c r="BC43" s="980"/>
      <c r="BD43" s="981" t="str">
        <f>IF(BB42="",AU43,ROUNDDOWN(AU43*AY42,0))</f>
        <v/>
      </c>
      <c r="BE43" s="947"/>
      <c r="BF43" s="947"/>
      <c r="BG43" s="982"/>
      <c r="BH43" s="983"/>
      <c r="BI43" s="937"/>
      <c r="BJ43" s="27"/>
      <c r="BL43" s="183">
        <f>G2-BM43+93</f>
        <v>2</v>
      </c>
      <c r="BM43" s="103">
        <f>IF(AH43=3,AI43,IF(AH43=4,AI43+63,AI43+93))</f>
        <v>93</v>
      </c>
      <c r="BN43" s="103" t="e">
        <f>VLOOKUP($AQ43,残価残存率表!$A$4:$D$48,3)</f>
        <v>#N/A</v>
      </c>
      <c r="BO43" s="103" t="e">
        <f>VLOOKUP($AQ43,残価残存率表!$A$4:$D$48,4)</f>
        <v>#N/A</v>
      </c>
    </row>
    <row r="44" spans="1:67" ht="6" customHeight="1" x14ac:dyDescent="0.2">
      <c r="A44" s="73">
        <f t="shared" si="3"/>
        <v>0</v>
      </c>
      <c r="B44" s="917"/>
      <c r="C44" s="1000"/>
      <c r="D44" s="39"/>
      <c r="E44" s="39"/>
      <c r="F44" s="39"/>
      <c r="G44" s="39"/>
      <c r="H44" s="39"/>
      <c r="I44" s="39"/>
      <c r="J44" s="40"/>
      <c r="K44" s="74"/>
      <c r="L44" s="74"/>
      <c r="M44" s="74"/>
      <c r="N44" s="74"/>
      <c r="O44" s="74"/>
      <c r="P44" s="74"/>
      <c r="Q44" s="74"/>
      <c r="R44" s="74"/>
      <c r="S44" s="74"/>
      <c r="T44" s="74"/>
      <c r="U44" s="74"/>
      <c r="V44" s="74"/>
      <c r="W44" s="74"/>
      <c r="X44" s="74"/>
      <c r="Y44" s="74"/>
      <c r="Z44" s="74"/>
      <c r="AA44" s="74"/>
      <c r="AB44" s="74"/>
      <c r="AC44" s="74"/>
      <c r="AD44" s="74"/>
      <c r="AE44" s="75"/>
      <c r="AF44" s="75"/>
      <c r="AG44" s="171"/>
      <c r="AH44" s="970"/>
      <c r="AI44" s="76"/>
      <c r="AJ44" s="76"/>
      <c r="AK44" s="76"/>
      <c r="AL44" s="76"/>
      <c r="AM44" s="70"/>
      <c r="AN44" s="71"/>
      <c r="AO44" s="71"/>
      <c r="AP44" s="72"/>
      <c r="AQ44" s="76"/>
      <c r="AR44" s="76"/>
      <c r="AS44" s="957"/>
      <c r="AT44" s="975"/>
      <c r="AU44" s="70"/>
      <c r="AV44" s="71"/>
      <c r="AW44" s="71"/>
      <c r="AX44" s="72"/>
      <c r="AY44" s="38"/>
      <c r="AZ44" s="38"/>
      <c r="BA44" s="38"/>
      <c r="BB44" s="38"/>
      <c r="BC44" s="38"/>
      <c r="BD44" s="79"/>
      <c r="BE44" s="80"/>
      <c r="BF44" s="80"/>
      <c r="BG44" s="81"/>
      <c r="BH44" s="984"/>
      <c r="BI44" s="939"/>
      <c r="BJ44" s="27"/>
      <c r="BL44" s="103"/>
      <c r="BM44" s="103"/>
      <c r="BN44" s="103"/>
      <c r="BO44" s="103"/>
    </row>
    <row r="45" spans="1:67" ht="23.25" customHeight="1" x14ac:dyDescent="0.2">
      <c r="A45" s="73">
        <f>IF(BM45&lt;($G$2-1+93),C45,C45+10)</f>
        <v>0</v>
      </c>
      <c r="B45" s="915" t="s">
        <v>38</v>
      </c>
      <c r="C45" s="999"/>
      <c r="D45" s="124"/>
      <c r="E45" s="124"/>
      <c r="F45" s="124"/>
      <c r="G45" s="124"/>
      <c r="H45" s="124"/>
      <c r="I45" s="125"/>
      <c r="J45" s="124"/>
      <c r="K45" s="965"/>
      <c r="L45" s="966"/>
      <c r="M45" s="966"/>
      <c r="N45" s="966"/>
      <c r="O45" s="966"/>
      <c r="P45" s="966"/>
      <c r="Q45" s="966"/>
      <c r="R45" s="966"/>
      <c r="S45" s="966"/>
      <c r="T45" s="966"/>
      <c r="U45" s="966"/>
      <c r="V45" s="966"/>
      <c r="W45" s="966"/>
      <c r="X45" s="966"/>
      <c r="Y45" s="966"/>
      <c r="Z45" s="966"/>
      <c r="AA45" s="966"/>
      <c r="AB45" s="966"/>
      <c r="AC45" s="966"/>
      <c r="AD45" s="967"/>
      <c r="AE45" s="968"/>
      <c r="AF45" s="968"/>
      <c r="AG45" s="968"/>
      <c r="AH45" s="969"/>
      <c r="AI45" s="951"/>
      <c r="AJ45" s="952"/>
      <c r="AK45" s="951"/>
      <c r="AL45" s="952"/>
      <c r="AM45" s="971"/>
      <c r="AN45" s="972"/>
      <c r="AO45" s="972"/>
      <c r="AP45" s="973"/>
      <c r="AQ45" s="949"/>
      <c r="AR45" s="949"/>
      <c r="AS45" s="955" t="str">
        <f>IF(AI45="","","0.")</f>
        <v/>
      </c>
      <c r="AT45" s="974" t="str">
        <f t="shared" ref="AT45" si="9">IF(AM45*0.05&gt;=AU45,"500",IF(AI45="","",IF(BL45=1,BN45,BO45)*1000))</f>
        <v/>
      </c>
      <c r="AU45" s="943" t="str">
        <f>IF(AM45="","",IF(BL45=1,AM45*BN45,IF(AM45*BN45*POWER(BO45,(BL45-1))&lt;=AM45*0.05,AM45*0.05,INT(AM45*BN45*POWER(BO45,BL45-1)))))</f>
        <v/>
      </c>
      <c r="AV45" s="944"/>
      <c r="AW45" s="944"/>
      <c r="AX45" s="945"/>
      <c r="AY45" s="978"/>
      <c r="AZ45" s="979"/>
      <c r="BA45" s="980"/>
      <c r="BB45" s="978"/>
      <c r="BC45" s="980"/>
      <c r="BD45" s="981" t="str">
        <f>IF(BB44="",AU45,ROUNDDOWN(AU45*AY44,0))</f>
        <v/>
      </c>
      <c r="BE45" s="947"/>
      <c r="BF45" s="947"/>
      <c r="BG45" s="982"/>
      <c r="BH45" s="983"/>
      <c r="BI45" s="937"/>
      <c r="BJ45" s="27"/>
      <c r="BL45" s="183">
        <f>G2-BM45+93</f>
        <v>2</v>
      </c>
      <c r="BM45" s="103">
        <f>IF(AH45=3,AI45,IF(AH45=4,AI45+63,AI45+93))</f>
        <v>93</v>
      </c>
      <c r="BN45" s="103" t="e">
        <f>VLOOKUP($AQ45,残価残存率表!$A$4:$D$48,3)</f>
        <v>#N/A</v>
      </c>
      <c r="BO45" s="103" t="e">
        <f>VLOOKUP($AQ45,残価残存率表!$A$4:$D$48,4)</f>
        <v>#N/A</v>
      </c>
    </row>
    <row r="46" spans="1:67" ht="6" customHeight="1" x14ac:dyDescent="0.2">
      <c r="A46" s="73">
        <f t="shared" si="3"/>
        <v>0</v>
      </c>
      <c r="B46" s="917"/>
      <c r="C46" s="1000"/>
      <c r="D46" s="39"/>
      <c r="E46" s="39"/>
      <c r="F46" s="39"/>
      <c r="G46" s="39"/>
      <c r="H46" s="39"/>
      <c r="I46" s="39"/>
      <c r="J46" s="40"/>
      <c r="K46" s="74"/>
      <c r="L46" s="74"/>
      <c r="M46" s="74"/>
      <c r="N46" s="74"/>
      <c r="O46" s="74"/>
      <c r="P46" s="74"/>
      <c r="Q46" s="74"/>
      <c r="R46" s="74"/>
      <c r="S46" s="74"/>
      <c r="T46" s="74"/>
      <c r="U46" s="74"/>
      <c r="V46" s="74"/>
      <c r="W46" s="74"/>
      <c r="X46" s="74"/>
      <c r="Y46" s="74"/>
      <c r="Z46" s="74"/>
      <c r="AA46" s="74"/>
      <c r="AB46" s="74"/>
      <c r="AC46" s="74"/>
      <c r="AD46" s="74"/>
      <c r="AE46" s="75"/>
      <c r="AF46" s="75"/>
      <c r="AG46" s="171"/>
      <c r="AH46" s="970"/>
      <c r="AI46" s="76"/>
      <c r="AJ46" s="76"/>
      <c r="AK46" s="76"/>
      <c r="AL46" s="76"/>
      <c r="AM46" s="70"/>
      <c r="AN46" s="71"/>
      <c r="AO46" s="71"/>
      <c r="AP46" s="72"/>
      <c r="AQ46" s="76"/>
      <c r="AR46" s="76"/>
      <c r="AS46" s="957"/>
      <c r="AT46" s="975"/>
      <c r="AU46" s="70"/>
      <c r="AV46" s="71"/>
      <c r="AW46" s="71"/>
      <c r="AX46" s="72"/>
      <c r="AY46" s="38"/>
      <c r="AZ46" s="38"/>
      <c r="BA46" s="38"/>
      <c r="BB46" s="38"/>
      <c r="BC46" s="38"/>
      <c r="BD46" s="79"/>
      <c r="BE46" s="80"/>
      <c r="BF46" s="80"/>
      <c r="BG46" s="81"/>
      <c r="BH46" s="984"/>
      <c r="BI46" s="939"/>
      <c r="BJ46" s="27"/>
      <c r="BL46" s="103"/>
      <c r="BM46" s="103"/>
      <c r="BN46" s="103"/>
      <c r="BO46" s="103"/>
    </row>
    <row r="47" spans="1:67" ht="23.25" customHeight="1" x14ac:dyDescent="0.2">
      <c r="A47" s="73">
        <f>IF(BM47&lt;($G$2-1+93),C47,C47+10)</f>
        <v>0</v>
      </c>
      <c r="B47" s="915" t="s">
        <v>39</v>
      </c>
      <c r="C47" s="999"/>
      <c r="D47" s="124"/>
      <c r="E47" s="124"/>
      <c r="F47" s="124"/>
      <c r="G47" s="124"/>
      <c r="H47" s="124"/>
      <c r="I47" s="125"/>
      <c r="J47" s="124"/>
      <c r="K47" s="965"/>
      <c r="L47" s="966"/>
      <c r="M47" s="966"/>
      <c r="N47" s="966"/>
      <c r="O47" s="966"/>
      <c r="P47" s="966"/>
      <c r="Q47" s="966"/>
      <c r="R47" s="966"/>
      <c r="S47" s="966"/>
      <c r="T47" s="966"/>
      <c r="U47" s="966"/>
      <c r="V47" s="966"/>
      <c r="W47" s="966"/>
      <c r="X47" s="966"/>
      <c r="Y47" s="966"/>
      <c r="Z47" s="966"/>
      <c r="AA47" s="966"/>
      <c r="AB47" s="966"/>
      <c r="AC47" s="966"/>
      <c r="AD47" s="967"/>
      <c r="AE47" s="968"/>
      <c r="AF47" s="968"/>
      <c r="AG47" s="968"/>
      <c r="AH47" s="969"/>
      <c r="AI47" s="951"/>
      <c r="AJ47" s="952"/>
      <c r="AK47" s="951"/>
      <c r="AL47" s="952"/>
      <c r="AM47" s="971"/>
      <c r="AN47" s="972"/>
      <c r="AO47" s="972"/>
      <c r="AP47" s="973"/>
      <c r="AQ47" s="949"/>
      <c r="AR47" s="949"/>
      <c r="AS47" s="955" t="str">
        <f>IF(AI47="","","0.")</f>
        <v/>
      </c>
      <c r="AT47" s="974" t="str">
        <f t="shared" ref="AT47" si="10">IF(AM47*0.05&gt;=AU47,"500",IF(AI47="","",IF(BL47=1,BN47,BO47)*1000))</f>
        <v/>
      </c>
      <c r="AU47" s="943" t="str">
        <f>IF(AM47="","",IF(BL47=1,AM47*BN47,IF(AM47*BN47*POWER(BO47,(BL47-1))&lt;=AM47*0.05,AM47*0.05,INT(AM47*BN47*POWER(BO47,BL47-1)))))</f>
        <v/>
      </c>
      <c r="AV47" s="944"/>
      <c r="AW47" s="944"/>
      <c r="AX47" s="945"/>
      <c r="AY47" s="978"/>
      <c r="AZ47" s="979"/>
      <c r="BA47" s="980"/>
      <c r="BB47" s="978"/>
      <c r="BC47" s="980"/>
      <c r="BD47" s="981" t="str">
        <f>IF(BB46="",AU47,ROUNDDOWN(AU47*AY46,0))</f>
        <v/>
      </c>
      <c r="BE47" s="947"/>
      <c r="BF47" s="947"/>
      <c r="BG47" s="982"/>
      <c r="BH47" s="983"/>
      <c r="BI47" s="937"/>
      <c r="BJ47" s="27"/>
      <c r="BL47" s="183">
        <f>G2-BM47+93</f>
        <v>2</v>
      </c>
      <c r="BM47" s="103">
        <f>IF(AH47=3,AI47,IF(AH47=4,AI47+63,AI47+93))</f>
        <v>93</v>
      </c>
      <c r="BN47" s="103" t="e">
        <f>VLOOKUP($AQ47,残価残存率表!$A$4:$D$48,3)</f>
        <v>#N/A</v>
      </c>
      <c r="BO47" s="103" t="e">
        <f>VLOOKUP($AQ47,残価残存率表!$A$4:$D$48,4)</f>
        <v>#N/A</v>
      </c>
    </row>
    <row r="48" spans="1:67" ht="6" customHeight="1" x14ac:dyDescent="0.2">
      <c r="A48" s="73">
        <f t="shared" si="3"/>
        <v>0</v>
      </c>
      <c r="B48" s="917"/>
      <c r="C48" s="1000"/>
      <c r="D48" s="39"/>
      <c r="E48" s="39"/>
      <c r="F48" s="39"/>
      <c r="G48" s="39"/>
      <c r="H48" s="39"/>
      <c r="I48" s="39"/>
      <c r="J48" s="40"/>
      <c r="K48" s="74"/>
      <c r="L48" s="74"/>
      <c r="M48" s="74"/>
      <c r="N48" s="74"/>
      <c r="O48" s="74"/>
      <c r="P48" s="74"/>
      <c r="Q48" s="74"/>
      <c r="R48" s="74"/>
      <c r="S48" s="74"/>
      <c r="T48" s="74"/>
      <c r="U48" s="74"/>
      <c r="V48" s="74"/>
      <c r="W48" s="74"/>
      <c r="X48" s="74"/>
      <c r="Y48" s="74"/>
      <c r="Z48" s="74"/>
      <c r="AA48" s="74"/>
      <c r="AB48" s="74"/>
      <c r="AC48" s="74"/>
      <c r="AD48" s="74"/>
      <c r="AE48" s="75"/>
      <c r="AF48" s="75"/>
      <c r="AG48" s="171"/>
      <c r="AH48" s="970"/>
      <c r="AI48" s="76"/>
      <c r="AJ48" s="76"/>
      <c r="AK48" s="76"/>
      <c r="AL48" s="76"/>
      <c r="AM48" s="70"/>
      <c r="AN48" s="71"/>
      <c r="AO48" s="71"/>
      <c r="AP48" s="72"/>
      <c r="AQ48" s="76"/>
      <c r="AR48" s="76"/>
      <c r="AS48" s="957"/>
      <c r="AT48" s="975"/>
      <c r="AU48" s="70"/>
      <c r="AV48" s="71"/>
      <c r="AW48" s="71"/>
      <c r="AX48" s="72"/>
      <c r="AY48" s="38"/>
      <c r="AZ48" s="38"/>
      <c r="BA48" s="38"/>
      <c r="BB48" s="38"/>
      <c r="BC48" s="38"/>
      <c r="BD48" s="79"/>
      <c r="BE48" s="80"/>
      <c r="BF48" s="80"/>
      <c r="BG48" s="81"/>
      <c r="BH48" s="984"/>
      <c r="BI48" s="939"/>
      <c r="BJ48" s="27"/>
      <c r="BL48" s="103"/>
      <c r="BM48" s="103"/>
      <c r="BN48" s="103"/>
      <c r="BO48" s="103"/>
    </row>
    <row r="49" spans="1:67" ht="23.25" customHeight="1" x14ac:dyDescent="0.2">
      <c r="A49" s="73">
        <f>IF(BM49&lt;($G$2-1+93),C49,C49+10)</f>
        <v>0</v>
      </c>
      <c r="B49" s="915" t="s">
        <v>40</v>
      </c>
      <c r="C49" s="999"/>
      <c r="D49" s="124"/>
      <c r="E49" s="143"/>
      <c r="F49" s="124"/>
      <c r="G49" s="124"/>
      <c r="H49" s="124"/>
      <c r="I49" s="125"/>
      <c r="J49" s="124"/>
      <c r="K49" s="965"/>
      <c r="L49" s="966"/>
      <c r="M49" s="966"/>
      <c r="N49" s="966"/>
      <c r="O49" s="966"/>
      <c r="P49" s="966"/>
      <c r="Q49" s="966"/>
      <c r="R49" s="966"/>
      <c r="S49" s="966"/>
      <c r="T49" s="966"/>
      <c r="U49" s="966"/>
      <c r="V49" s="966"/>
      <c r="W49" s="966"/>
      <c r="X49" s="966"/>
      <c r="Y49" s="966"/>
      <c r="Z49" s="966"/>
      <c r="AA49" s="966"/>
      <c r="AB49" s="966"/>
      <c r="AC49" s="966"/>
      <c r="AD49" s="967"/>
      <c r="AE49" s="968"/>
      <c r="AF49" s="968"/>
      <c r="AG49" s="968"/>
      <c r="AH49" s="969"/>
      <c r="AI49" s="951"/>
      <c r="AJ49" s="952"/>
      <c r="AK49" s="951"/>
      <c r="AL49" s="952"/>
      <c r="AM49" s="971"/>
      <c r="AN49" s="972"/>
      <c r="AO49" s="972"/>
      <c r="AP49" s="973"/>
      <c r="AQ49" s="949"/>
      <c r="AR49" s="949"/>
      <c r="AS49" s="955" t="str">
        <f>IF(AI49="","","0.")</f>
        <v/>
      </c>
      <c r="AT49" s="974" t="str">
        <f t="shared" ref="AT49" si="11">IF(AM49*0.05&gt;=AU49,"500",IF(AI49="","",IF(BL49=1,BN49,BO49)*1000))</f>
        <v/>
      </c>
      <c r="AU49" s="943" t="str">
        <f>IF(AM49="","",IF(BL49=1,AM49*BN49,IF(AM49*BN49*POWER(BO49,(BL49-1))&lt;=AM49*0.05,AM49*0.05,INT(AM49*BN49*POWER(BO49,BL49-1)))))</f>
        <v/>
      </c>
      <c r="AV49" s="944"/>
      <c r="AW49" s="944"/>
      <c r="AX49" s="945"/>
      <c r="AY49" s="978"/>
      <c r="AZ49" s="979"/>
      <c r="BA49" s="980"/>
      <c r="BB49" s="978"/>
      <c r="BC49" s="980"/>
      <c r="BD49" s="981" t="str">
        <f>IF(BB48="",AU49,ROUNDDOWN(AU49*AY48,0))</f>
        <v/>
      </c>
      <c r="BE49" s="947"/>
      <c r="BF49" s="947"/>
      <c r="BG49" s="982"/>
      <c r="BH49" s="983"/>
      <c r="BI49" s="937"/>
      <c r="BJ49" s="27"/>
      <c r="BL49" s="183">
        <f>G2-BM49+93</f>
        <v>2</v>
      </c>
      <c r="BM49" s="103">
        <f>IF(AH49=3,AI49,IF(AH49=4,AI49+63,AI49+93))</f>
        <v>93</v>
      </c>
      <c r="BN49" s="103" t="e">
        <f>VLOOKUP($AQ49,残価残存率表!$A$4:$D$48,3)</f>
        <v>#N/A</v>
      </c>
      <c r="BO49" s="103" t="e">
        <f>VLOOKUP($AQ49,残価残存率表!$A$4:$D$48,4)</f>
        <v>#N/A</v>
      </c>
    </row>
    <row r="50" spans="1:67" ht="6" customHeight="1" thickBot="1" x14ac:dyDescent="0.25">
      <c r="B50" s="1024"/>
      <c r="C50" s="1025"/>
      <c r="D50" s="39"/>
      <c r="E50" s="39"/>
      <c r="F50" s="39"/>
      <c r="G50" s="39"/>
      <c r="H50" s="39"/>
      <c r="I50" s="39"/>
      <c r="J50" s="40"/>
      <c r="K50" s="74"/>
      <c r="L50" s="74"/>
      <c r="M50" s="74"/>
      <c r="N50" s="74"/>
      <c r="O50" s="74"/>
      <c r="P50" s="74"/>
      <c r="Q50" s="74"/>
      <c r="R50" s="74"/>
      <c r="S50" s="74"/>
      <c r="T50" s="74"/>
      <c r="U50" s="74"/>
      <c r="V50" s="74"/>
      <c r="W50" s="74"/>
      <c r="X50" s="74"/>
      <c r="Y50" s="74"/>
      <c r="Z50" s="74"/>
      <c r="AA50" s="74"/>
      <c r="AB50" s="74"/>
      <c r="AC50" s="74"/>
      <c r="AD50" s="74"/>
      <c r="AE50" s="75"/>
      <c r="AF50" s="75"/>
      <c r="AG50" s="171"/>
      <c r="AH50" s="970"/>
      <c r="AI50" s="76"/>
      <c r="AJ50" s="76"/>
      <c r="AK50" s="76"/>
      <c r="AL50" s="76"/>
      <c r="AM50" s="168"/>
      <c r="AN50" s="169"/>
      <c r="AO50" s="169"/>
      <c r="AP50" s="170"/>
      <c r="AQ50" s="149"/>
      <c r="AR50" s="149"/>
      <c r="AS50" s="956"/>
      <c r="AT50" s="1023"/>
      <c r="AU50" s="168"/>
      <c r="AV50" s="169"/>
      <c r="AW50" s="169"/>
      <c r="AX50" s="170"/>
      <c r="AY50" s="38"/>
      <c r="AZ50" s="38"/>
      <c r="BA50" s="38"/>
      <c r="BB50" s="38"/>
      <c r="BC50" s="38"/>
      <c r="BD50" s="79"/>
      <c r="BE50" s="80"/>
      <c r="BF50" s="80"/>
      <c r="BG50" s="81"/>
      <c r="BH50" s="984"/>
      <c r="BI50" s="939"/>
      <c r="BJ50" s="27"/>
    </row>
    <row r="51" spans="1:67" ht="23.25" customHeight="1" x14ac:dyDescent="0.2">
      <c r="B51" s="1001"/>
      <c r="C51" s="1002"/>
      <c r="D51" s="1002"/>
      <c r="E51" s="1002"/>
      <c r="F51" s="1002"/>
      <c r="G51" s="1002"/>
      <c r="H51" s="1002"/>
      <c r="I51" s="1002"/>
      <c r="J51" s="1002"/>
      <c r="K51" s="1002"/>
      <c r="L51" s="1002"/>
      <c r="M51" s="1002"/>
      <c r="N51" s="1002"/>
      <c r="O51" s="1002"/>
      <c r="P51" s="1002"/>
      <c r="Q51" s="1002"/>
      <c r="R51" s="1002"/>
      <c r="S51" s="1002"/>
      <c r="T51" s="1002"/>
      <c r="U51" s="1002"/>
      <c r="V51" s="1003"/>
      <c r="W51" s="1006" t="s">
        <v>15</v>
      </c>
      <c r="X51" s="1007"/>
      <c r="Y51" s="1007"/>
      <c r="Z51" s="1007"/>
      <c r="AA51" s="1007"/>
      <c r="AB51" s="1007"/>
      <c r="AC51" s="1007"/>
      <c r="AD51" s="1008"/>
      <c r="AE51" s="1012">
        <f>SUM(AE10:AG49)</f>
        <v>0</v>
      </c>
      <c r="AF51" s="1013"/>
      <c r="AG51" s="1013"/>
      <c r="AH51" s="1014"/>
      <c r="AI51" s="1015"/>
      <c r="AJ51" s="1015"/>
      <c r="AK51" s="1015"/>
      <c r="AL51" s="1016"/>
      <c r="AM51" s="1020">
        <f>SUM(AM10:AM50)</f>
        <v>0</v>
      </c>
      <c r="AN51" s="1021"/>
      <c r="AO51" s="1021"/>
      <c r="AP51" s="1022"/>
      <c r="AQ51" s="1026"/>
      <c r="AR51" s="1027"/>
      <c r="AS51" s="1027"/>
      <c r="AT51" s="1028"/>
      <c r="AU51" s="1020">
        <f>SUM(AU10:AU50)</f>
        <v>0</v>
      </c>
      <c r="AV51" s="1021"/>
      <c r="AW51" s="1021"/>
      <c r="AX51" s="1022"/>
      <c r="AY51" s="1032"/>
      <c r="AZ51" s="1027"/>
      <c r="BA51" s="1027"/>
      <c r="BB51" s="1027"/>
      <c r="BC51" s="1028"/>
      <c r="BD51" s="1033">
        <f>SUM(BD10:BD50)</f>
        <v>0</v>
      </c>
      <c r="BE51" s="1034"/>
      <c r="BF51" s="1034"/>
      <c r="BG51" s="1035"/>
      <c r="BH51" s="33"/>
      <c r="BI51" s="33"/>
      <c r="BJ51" s="126"/>
    </row>
    <row r="52" spans="1:67" ht="5.25" customHeight="1" thickBot="1" x14ac:dyDescent="0.2">
      <c r="B52" s="1004"/>
      <c r="C52" s="1004"/>
      <c r="D52" s="1004"/>
      <c r="E52" s="1004"/>
      <c r="F52" s="1004"/>
      <c r="G52" s="1004"/>
      <c r="H52" s="1004"/>
      <c r="I52" s="1004"/>
      <c r="J52" s="1004"/>
      <c r="K52" s="1004"/>
      <c r="L52" s="1004"/>
      <c r="M52" s="1004"/>
      <c r="N52" s="1004"/>
      <c r="O52" s="1004"/>
      <c r="P52" s="1004"/>
      <c r="Q52" s="1004"/>
      <c r="R52" s="1004"/>
      <c r="S52" s="1004"/>
      <c r="T52" s="1004"/>
      <c r="U52" s="1004"/>
      <c r="V52" s="1005"/>
      <c r="W52" s="1009"/>
      <c r="X52" s="1010"/>
      <c r="Y52" s="1010"/>
      <c r="Z52" s="1010"/>
      <c r="AA52" s="1010"/>
      <c r="AB52" s="1010"/>
      <c r="AC52" s="1010"/>
      <c r="AD52" s="1011"/>
      <c r="AE52" s="150"/>
      <c r="AF52" s="151"/>
      <c r="AG52" s="152"/>
      <c r="AH52" s="1017"/>
      <c r="AI52" s="1018"/>
      <c r="AJ52" s="1018"/>
      <c r="AK52" s="1018"/>
      <c r="AL52" s="1019"/>
      <c r="AM52" s="153"/>
      <c r="AN52" s="154"/>
      <c r="AO52" s="154"/>
      <c r="AP52" s="155"/>
      <c r="AQ52" s="1029"/>
      <c r="AR52" s="1030"/>
      <c r="AS52" s="1030"/>
      <c r="AT52" s="1031"/>
      <c r="AU52" s="153"/>
      <c r="AV52" s="154"/>
      <c r="AW52" s="154"/>
      <c r="AX52" s="155"/>
      <c r="AY52" s="1029"/>
      <c r="AZ52" s="1030"/>
      <c r="BA52" s="1030"/>
      <c r="BB52" s="1030"/>
      <c r="BC52" s="1031"/>
      <c r="BD52" s="153"/>
      <c r="BE52" s="154"/>
      <c r="BF52" s="154"/>
      <c r="BG52" s="156"/>
      <c r="BH52" s="33"/>
      <c r="BI52" s="33"/>
      <c r="BJ52" s="126"/>
    </row>
    <row r="53" spans="1:67" ht="7.5" customHeight="1" thickBot="1" x14ac:dyDescent="0.2">
      <c r="B53" s="23"/>
      <c r="C53" s="23"/>
      <c r="D53" s="858" t="s">
        <v>248</v>
      </c>
      <c r="E53" s="858"/>
      <c r="F53" s="858"/>
      <c r="G53" s="1036">
        <f>申告書表紙!P2</f>
        <v>2</v>
      </c>
      <c r="H53" s="1036"/>
      <c r="I53" s="858" t="s">
        <v>0</v>
      </c>
      <c r="J53" s="858"/>
      <c r="K53" s="858"/>
      <c r="L53" s="23"/>
      <c r="M53" s="23"/>
      <c r="N53" s="23"/>
      <c r="O53" s="23"/>
      <c r="P53" s="23"/>
      <c r="Q53" s="23"/>
      <c r="R53" s="914" t="s">
        <v>135</v>
      </c>
      <c r="S53" s="914"/>
      <c r="T53" s="914"/>
      <c r="U53" s="914"/>
      <c r="V53" s="914"/>
      <c r="W53" s="914"/>
      <c r="X53" s="914"/>
      <c r="Y53" s="914"/>
      <c r="Z53" s="914"/>
      <c r="AA53" s="914"/>
      <c r="AB53" s="914"/>
      <c r="AC53" s="914"/>
      <c r="AD53" s="914"/>
      <c r="AE53" s="914"/>
      <c r="AF53" s="914"/>
      <c r="AG53" s="914"/>
      <c r="AH53" s="914"/>
      <c r="AI53" s="914"/>
      <c r="AJ53" s="914"/>
      <c r="AK53" s="914"/>
      <c r="AL53" s="914"/>
      <c r="AM53" s="914"/>
      <c r="AN53" s="914"/>
      <c r="AO53" s="914"/>
      <c r="AP53" s="914"/>
      <c r="AQ53" s="914"/>
      <c r="AR53" s="914"/>
      <c r="AS53" s="914"/>
      <c r="AT53" s="914"/>
      <c r="AU53" s="24"/>
      <c r="AV53" s="24"/>
      <c r="AW53" s="24"/>
      <c r="AX53" s="24"/>
      <c r="AY53" s="178"/>
      <c r="AZ53" s="178"/>
      <c r="BA53" s="178"/>
      <c r="BB53" s="178"/>
      <c r="BC53" s="178"/>
      <c r="BD53" s="24"/>
      <c r="BE53" s="24"/>
      <c r="BF53" s="24"/>
      <c r="BG53" s="24"/>
      <c r="BH53" s="178"/>
      <c r="BI53" s="178"/>
      <c r="BJ53" s="863" t="s">
        <v>44</v>
      </c>
      <c r="BK53" s="178"/>
      <c r="BL53" s="178"/>
      <c r="BM53" s="178"/>
      <c r="BN53" s="178"/>
      <c r="BO53" s="178"/>
    </row>
    <row r="54" spans="1:67" ht="7.5" customHeight="1" thickBot="1" x14ac:dyDescent="0.2">
      <c r="B54" s="23"/>
      <c r="C54" s="23"/>
      <c r="D54" s="858"/>
      <c r="E54" s="858"/>
      <c r="F54" s="858"/>
      <c r="G54" s="1036"/>
      <c r="H54" s="1036"/>
      <c r="I54" s="858"/>
      <c r="J54" s="858"/>
      <c r="K54" s="858"/>
      <c r="L54" s="23"/>
      <c r="M54" s="23"/>
      <c r="N54" s="23"/>
      <c r="O54" s="23"/>
      <c r="P54" s="23"/>
      <c r="Q54" s="23"/>
      <c r="R54" s="914"/>
      <c r="S54" s="914"/>
      <c r="T54" s="914"/>
      <c r="U54" s="914"/>
      <c r="V54" s="914"/>
      <c r="W54" s="914"/>
      <c r="X54" s="914"/>
      <c r="Y54" s="914"/>
      <c r="Z54" s="914"/>
      <c r="AA54" s="914"/>
      <c r="AB54" s="914"/>
      <c r="AC54" s="914"/>
      <c r="AD54" s="914"/>
      <c r="AE54" s="914"/>
      <c r="AF54" s="914"/>
      <c r="AG54" s="914"/>
      <c r="AH54" s="914"/>
      <c r="AI54" s="914"/>
      <c r="AJ54" s="914"/>
      <c r="AK54" s="914"/>
      <c r="AL54" s="914"/>
      <c r="AM54" s="914"/>
      <c r="AN54" s="914"/>
      <c r="AO54" s="914"/>
      <c r="AP54" s="914"/>
      <c r="AQ54" s="914"/>
      <c r="AR54" s="914"/>
      <c r="AS54" s="914"/>
      <c r="AT54" s="914"/>
      <c r="AU54" s="864" t="s">
        <v>2</v>
      </c>
      <c r="AV54" s="865"/>
      <c r="AW54" s="865"/>
      <c r="AX54" s="865"/>
      <c r="AY54" s="865"/>
      <c r="AZ54" s="865"/>
      <c r="BA54" s="865"/>
      <c r="BB54" s="865"/>
      <c r="BC54" s="865"/>
      <c r="BD54" s="865"/>
      <c r="BE54" s="865"/>
      <c r="BF54" s="866"/>
      <c r="BG54" s="870" t="s">
        <v>254</v>
      </c>
      <c r="BH54" s="871"/>
      <c r="BI54" s="874" t="s">
        <v>3</v>
      </c>
      <c r="BJ54" s="863"/>
      <c r="BK54" s="178"/>
      <c r="BL54" s="178"/>
      <c r="BM54" s="178"/>
      <c r="BN54" s="178"/>
      <c r="BO54" s="178"/>
    </row>
    <row r="55" spans="1:67" ht="7.5" customHeight="1" x14ac:dyDescent="0.15">
      <c r="B55" s="895" t="s">
        <v>16</v>
      </c>
      <c r="C55" s="897" t="s">
        <v>1</v>
      </c>
      <c r="D55" s="897"/>
      <c r="E55" s="897"/>
      <c r="F55" s="897"/>
      <c r="G55" s="897"/>
      <c r="H55" s="897"/>
      <c r="I55" s="897"/>
      <c r="J55" s="897"/>
      <c r="K55" s="897"/>
      <c r="L55" s="897"/>
      <c r="M55" s="897"/>
      <c r="N55" s="897"/>
      <c r="O55" s="897"/>
      <c r="P55" s="899" t="s">
        <v>16</v>
      </c>
      <c r="Q55" s="900"/>
      <c r="R55" s="914"/>
      <c r="S55" s="914"/>
      <c r="T55" s="914"/>
      <c r="U55" s="914"/>
      <c r="V55" s="914"/>
      <c r="W55" s="914"/>
      <c r="X55" s="914"/>
      <c r="Y55" s="914"/>
      <c r="Z55" s="914"/>
      <c r="AA55" s="914"/>
      <c r="AB55" s="914"/>
      <c r="AC55" s="914"/>
      <c r="AD55" s="914"/>
      <c r="AE55" s="914"/>
      <c r="AF55" s="914"/>
      <c r="AG55" s="914"/>
      <c r="AH55" s="914"/>
      <c r="AI55" s="914"/>
      <c r="AJ55" s="914"/>
      <c r="AK55" s="914"/>
      <c r="AL55" s="914"/>
      <c r="AM55" s="914"/>
      <c r="AN55" s="914"/>
      <c r="AO55" s="914"/>
      <c r="AP55" s="914"/>
      <c r="AQ55" s="914"/>
      <c r="AR55" s="914"/>
      <c r="AS55" s="914"/>
      <c r="AT55" s="914"/>
      <c r="AU55" s="867"/>
      <c r="AV55" s="868"/>
      <c r="AW55" s="868"/>
      <c r="AX55" s="868"/>
      <c r="AY55" s="868"/>
      <c r="AZ55" s="868"/>
      <c r="BA55" s="868"/>
      <c r="BB55" s="868"/>
      <c r="BC55" s="868"/>
      <c r="BD55" s="868"/>
      <c r="BE55" s="868"/>
      <c r="BF55" s="869"/>
      <c r="BG55" s="872"/>
      <c r="BH55" s="873"/>
      <c r="BI55" s="875"/>
      <c r="BJ55" s="863"/>
      <c r="BK55" s="178"/>
      <c r="BL55" s="178"/>
      <c r="BM55" s="178"/>
      <c r="BN55" s="178"/>
      <c r="BO55" s="178"/>
    </row>
    <row r="56" spans="1:67" ht="7.5" customHeight="1" x14ac:dyDescent="0.15">
      <c r="B56" s="896"/>
      <c r="C56" s="898"/>
      <c r="D56" s="898"/>
      <c r="E56" s="898"/>
      <c r="F56" s="898"/>
      <c r="G56" s="898"/>
      <c r="H56" s="898"/>
      <c r="I56" s="898"/>
      <c r="J56" s="898"/>
      <c r="K56" s="898"/>
      <c r="L56" s="898"/>
      <c r="M56" s="898"/>
      <c r="N56" s="898"/>
      <c r="O56" s="898"/>
      <c r="P56" s="901"/>
      <c r="Q56" s="902"/>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03">
        <f>申告書表紙!G22</f>
        <v>0</v>
      </c>
      <c r="AV56" s="904"/>
      <c r="AW56" s="904"/>
      <c r="AX56" s="904"/>
      <c r="AY56" s="904"/>
      <c r="AZ56" s="904"/>
      <c r="BA56" s="904"/>
      <c r="BB56" s="904"/>
      <c r="BC56" s="904"/>
      <c r="BD56" s="904"/>
      <c r="BE56" s="904"/>
      <c r="BF56" s="904"/>
      <c r="BG56" s="872"/>
      <c r="BH56" s="873"/>
      <c r="BI56" s="875"/>
      <c r="BJ56" s="863"/>
      <c r="BK56" s="178"/>
      <c r="BL56" s="178"/>
      <c r="BM56" s="178"/>
      <c r="BN56" s="178"/>
      <c r="BO56" s="178"/>
    </row>
    <row r="57" spans="1:67" ht="23.25" customHeight="1" thickBot="1" x14ac:dyDescent="0.2">
      <c r="B57" s="148"/>
      <c r="C57" s="30">
        <f>申告書表紙!AI4</f>
        <v>0</v>
      </c>
      <c r="D57" s="30">
        <f>申告書表紙!AJ4</f>
        <v>0</v>
      </c>
      <c r="E57" s="30">
        <f>申告書表紙!AK4</f>
        <v>0</v>
      </c>
      <c r="F57" s="30">
        <f>申告書表紙!AL4</f>
        <v>0</v>
      </c>
      <c r="G57" s="30">
        <f>申告書表紙!AM4</f>
        <v>0</v>
      </c>
      <c r="H57" s="30">
        <f>申告書表紙!AN4</f>
        <v>0</v>
      </c>
      <c r="I57" s="30">
        <f>申告書表紙!AO4</f>
        <v>0</v>
      </c>
      <c r="J57" s="30">
        <f>申告書表紙!AP4</f>
        <v>0</v>
      </c>
      <c r="K57" s="30">
        <f>申告書表紙!AQ4</f>
        <v>0</v>
      </c>
      <c r="L57" s="30">
        <f>申告書表紙!AR4</f>
        <v>0</v>
      </c>
      <c r="M57" s="30">
        <f>申告書表紙!AS4</f>
        <v>0</v>
      </c>
      <c r="N57" s="30">
        <f>申告書表紙!AT4</f>
        <v>0</v>
      </c>
      <c r="O57" s="184">
        <f>申告書表紙!AU4</f>
        <v>0</v>
      </c>
      <c r="P57" s="25"/>
      <c r="Q57" s="26"/>
      <c r="R57" s="907"/>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9"/>
      <c r="AU57" s="905"/>
      <c r="AV57" s="906"/>
      <c r="AW57" s="906"/>
      <c r="AX57" s="906"/>
      <c r="AY57" s="906"/>
      <c r="AZ57" s="906"/>
      <c r="BA57" s="906"/>
      <c r="BB57" s="906"/>
      <c r="BC57" s="906"/>
      <c r="BD57" s="906"/>
      <c r="BE57" s="906"/>
      <c r="BF57" s="906"/>
      <c r="BG57" s="910">
        <v>2</v>
      </c>
      <c r="BH57" s="911"/>
      <c r="BI57" s="28" t="s">
        <v>4</v>
      </c>
      <c r="BJ57" s="863"/>
      <c r="BK57" s="178"/>
      <c r="BL57" s="178"/>
      <c r="BM57" s="178"/>
      <c r="BN57" s="178"/>
      <c r="BO57" s="178"/>
    </row>
    <row r="58" spans="1:67" ht="11.25" customHeight="1" x14ac:dyDescent="0.15">
      <c r="B58" s="883" t="s">
        <v>5</v>
      </c>
      <c r="C58" s="885" t="s">
        <v>6</v>
      </c>
      <c r="D58" s="887" t="s">
        <v>45</v>
      </c>
      <c r="E58" s="887"/>
      <c r="F58" s="887"/>
      <c r="G58" s="887"/>
      <c r="H58" s="887"/>
      <c r="I58" s="887"/>
      <c r="J58" s="887"/>
      <c r="K58" s="889" t="s">
        <v>7</v>
      </c>
      <c r="L58" s="889"/>
      <c r="M58" s="889"/>
      <c r="N58" s="889"/>
      <c r="O58" s="889"/>
      <c r="P58" s="889"/>
      <c r="Q58" s="889"/>
      <c r="R58" s="889"/>
      <c r="S58" s="889"/>
      <c r="T58" s="889"/>
      <c r="U58" s="889"/>
      <c r="V58" s="889"/>
      <c r="W58" s="889"/>
      <c r="X58" s="889"/>
      <c r="Y58" s="889"/>
      <c r="Z58" s="889"/>
      <c r="AA58" s="889"/>
      <c r="AB58" s="889"/>
      <c r="AC58" s="889"/>
      <c r="AD58" s="889"/>
      <c r="AE58" s="891" t="s">
        <v>8</v>
      </c>
      <c r="AF58" s="891"/>
      <c r="AG58" s="891"/>
      <c r="AH58" s="893" t="s">
        <v>9</v>
      </c>
      <c r="AI58" s="893"/>
      <c r="AJ58" s="893"/>
      <c r="AK58" s="893"/>
      <c r="AL58" s="893"/>
      <c r="AM58" s="876" t="s">
        <v>50</v>
      </c>
      <c r="AN58" s="876"/>
      <c r="AO58" s="876"/>
      <c r="AP58" s="876"/>
      <c r="AQ58" s="877" t="s">
        <v>51</v>
      </c>
      <c r="AR58" s="878"/>
      <c r="AS58" s="927" t="s">
        <v>53</v>
      </c>
      <c r="AT58" s="927"/>
      <c r="AU58" s="876" t="s">
        <v>108</v>
      </c>
      <c r="AV58" s="876"/>
      <c r="AW58" s="876"/>
      <c r="AX58" s="876"/>
      <c r="AY58" s="928" t="s">
        <v>112</v>
      </c>
      <c r="AZ58" s="929"/>
      <c r="BA58" s="929"/>
      <c r="BB58" s="929"/>
      <c r="BC58" s="929"/>
      <c r="BD58" s="931" t="s">
        <v>16</v>
      </c>
      <c r="BE58" s="932"/>
      <c r="BF58" s="932"/>
      <c r="BG58" s="933"/>
      <c r="BH58" s="877" t="s">
        <v>58</v>
      </c>
      <c r="BI58" s="880" t="s">
        <v>59</v>
      </c>
      <c r="BJ58" s="863"/>
      <c r="BK58" s="178"/>
      <c r="BL58" s="178"/>
      <c r="BM58" s="178"/>
      <c r="BN58" s="178"/>
      <c r="BO58" s="178"/>
    </row>
    <row r="59" spans="1:67" ht="9.75" customHeight="1" x14ac:dyDescent="0.15">
      <c r="B59" s="884"/>
      <c r="C59" s="886"/>
      <c r="D59" s="888"/>
      <c r="E59" s="888"/>
      <c r="F59" s="888"/>
      <c r="G59" s="888"/>
      <c r="H59" s="888"/>
      <c r="I59" s="888"/>
      <c r="J59" s="888"/>
      <c r="K59" s="890"/>
      <c r="L59" s="890"/>
      <c r="M59" s="890"/>
      <c r="N59" s="890"/>
      <c r="O59" s="890"/>
      <c r="P59" s="890"/>
      <c r="Q59" s="890"/>
      <c r="R59" s="890"/>
      <c r="S59" s="890"/>
      <c r="T59" s="890"/>
      <c r="U59" s="890"/>
      <c r="V59" s="890"/>
      <c r="W59" s="890"/>
      <c r="X59" s="890"/>
      <c r="Y59" s="890"/>
      <c r="Z59" s="890"/>
      <c r="AA59" s="890"/>
      <c r="AB59" s="890"/>
      <c r="AC59" s="890"/>
      <c r="AD59" s="890"/>
      <c r="AE59" s="892"/>
      <c r="AF59" s="892"/>
      <c r="AG59" s="892"/>
      <c r="AH59" s="894"/>
      <c r="AI59" s="894"/>
      <c r="AJ59" s="894"/>
      <c r="AK59" s="894"/>
      <c r="AL59" s="894"/>
      <c r="AM59" s="922" t="s">
        <v>54</v>
      </c>
      <c r="AN59" s="922"/>
      <c r="AO59" s="922"/>
      <c r="AP59" s="922"/>
      <c r="AQ59" s="879"/>
      <c r="AR59" s="879"/>
      <c r="AS59" s="924" t="s">
        <v>52</v>
      </c>
      <c r="AT59" s="924"/>
      <c r="AU59" s="922" t="s">
        <v>55</v>
      </c>
      <c r="AV59" s="922"/>
      <c r="AW59" s="922"/>
      <c r="AX59" s="922"/>
      <c r="AY59" s="930"/>
      <c r="AZ59" s="930"/>
      <c r="BA59" s="930"/>
      <c r="BB59" s="930"/>
      <c r="BC59" s="930"/>
      <c r="BD59" s="922" t="s">
        <v>110</v>
      </c>
      <c r="BE59" s="922"/>
      <c r="BF59" s="922"/>
      <c r="BG59" s="922"/>
      <c r="BH59" s="879"/>
      <c r="BI59" s="881"/>
      <c r="BJ59" s="863"/>
      <c r="BK59" s="178"/>
      <c r="BL59" s="178"/>
      <c r="BM59" s="178"/>
      <c r="BN59" s="178"/>
      <c r="BO59" s="178"/>
    </row>
    <row r="60" spans="1:67" ht="18" customHeight="1" x14ac:dyDescent="0.15">
      <c r="B60" s="884"/>
      <c r="C60" s="886"/>
      <c r="D60" s="888"/>
      <c r="E60" s="888"/>
      <c r="F60" s="888"/>
      <c r="G60" s="888"/>
      <c r="H60" s="888"/>
      <c r="I60" s="888"/>
      <c r="J60" s="888"/>
      <c r="K60" s="890"/>
      <c r="L60" s="890"/>
      <c r="M60" s="890"/>
      <c r="N60" s="890"/>
      <c r="O60" s="890"/>
      <c r="P60" s="890"/>
      <c r="Q60" s="890"/>
      <c r="R60" s="890"/>
      <c r="S60" s="890"/>
      <c r="T60" s="890"/>
      <c r="U60" s="890"/>
      <c r="V60" s="890"/>
      <c r="W60" s="890"/>
      <c r="X60" s="890"/>
      <c r="Y60" s="890"/>
      <c r="Z60" s="890"/>
      <c r="AA60" s="890"/>
      <c r="AB60" s="890"/>
      <c r="AC60" s="890"/>
      <c r="AD60" s="890"/>
      <c r="AE60" s="892"/>
      <c r="AF60" s="892"/>
      <c r="AG60" s="892"/>
      <c r="AH60" s="181" t="s">
        <v>12</v>
      </c>
      <c r="AI60" s="894" t="s">
        <v>13</v>
      </c>
      <c r="AJ60" s="894"/>
      <c r="AK60" s="894" t="s">
        <v>14</v>
      </c>
      <c r="AL60" s="894"/>
      <c r="AM60" s="923"/>
      <c r="AN60" s="923"/>
      <c r="AO60" s="923"/>
      <c r="AP60" s="923"/>
      <c r="AQ60" s="879"/>
      <c r="AR60" s="879"/>
      <c r="AS60" s="925"/>
      <c r="AT60" s="925"/>
      <c r="AU60" s="923"/>
      <c r="AV60" s="923"/>
      <c r="AW60" s="923"/>
      <c r="AX60" s="923"/>
      <c r="AY60" s="894" t="s">
        <v>56</v>
      </c>
      <c r="AZ60" s="894"/>
      <c r="BA60" s="894"/>
      <c r="BB60" s="926" t="s">
        <v>57</v>
      </c>
      <c r="BC60" s="926"/>
      <c r="BD60" s="923"/>
      <c r="BE60" s="923"/>
      <c r="BF60" s="923"/>
      <c r="BG60" s="923"/>
      <c r="BH60" s="879"/>
      <c r="BI60" s="882"/>
      <c r="BJ60" s="863"/>
      <c r="BK60" s="178"/>
      <c r="BL60" s="178"/>
      <c r="BM60" s="178"/>
      <c r="BN60" s="178"/>
      <c r="BO60" s="178"/>
    </row>
    <row r="61" spans="1:67" ht="11.25" customHeight="1" x14ac:dyDescent="0.15">
      <c r="B61" s="915" t="s">
        <v>23</v>
      </c>
      <c r="C61" s="32"/>
      <c r="D61" s="918"/>
      <c r="E61" s="920"/>
      <c r="F61" s="920"/>
      <c r="G61" s="920"/>
      <c r="H61" s="920"/>
      <c r="I61" s="988"/>
      <c r="J61" s="990"/>
      <c r="K61" s="965"/>
      <c r="L61" s="966"/>
      <c r="M61" s="966"/>
      <c r="N61" s="966"/>
      <c r="O61" s="966"/>
      <c r="P61" s="966"/>
      <c r="Q61" s="966"/>
      <c r="R61" s="966"/>
      <c r="S61" s="966"/>
      <c r="T61" s="966"/>
      <c r="U61" s="966"/>
      <c r="V61" s="966"/>
      <c r="W61" s="966"/>
      <c r="X61" s="966"/>
      <c r="Y61" s="966"/>
      <c r="Z61" s="966"/>
      <c r="AA61" s="966"/>
      <c r="AB61" s="966"/>
      <c r="AC61" s="966"/>
      <c r="AD61" s="967"/>
      <c r="AE61" s="951"/>
      <c r="AF61" s="995"/>
      <c r="AG61" s="952"/>
      <c r="AH61" s="969"/>
      <c r="AI61" s="949"/>
      <c r="AJ61" s="949"/>
      <c r="AK61" s="949"/>
      <c r="AL61" s="949"/>
      <c r="AM61" s="46"/>
      <c r="AN61" s="47"/>
      <c r="AO61" s="47"/>
      <c r="AP61" s="48"/>
      <c r="AQ61" s="951"/>
      <c r="AR61" s="952"/>
      <c r="AS61" s="955" t="str">
        <f>IF(AI61="","","0.")</f>
        <v/>
      </c>
      <c r="AT61" s="958" t="str">
        <f>IF(AM62*0.05&gt;=AU62,"500",IF(AI61="","",IF(BL62=1,BN62,BO62)*1000))</f>
        <v/>
      </c>
      <c r="AU61" s="46" t="s">
        <v>46</v>
      </c>
      <c r="AV61" s="47" t="s">
        <v>47</v>
      </c>
      <c r="AW61" s="47" t="s">
        <v>48</v>
      </c>
      <c r="AX61" s="48" t="s">
        <v>49</v>
      </c>
      <c r="AY61" s="949"/>
      <c r="AZ61" s="949"/>
      <c r="BA61" s="949"/>
      <c r="BB61" s="961"/>
      <c r="BC61" s="961"/>
      <c r="BD61" s="46" t="s">
        <v>46</v>
      </c>
      <c r="BE61" s="47" t="s">
        <v>47</v>
      </c>
      <c r="BF61" s="47" t="s">
        <v>48</v>
      </c>
      <c r="BG61" s="48" t="s">
        <v>49</v>
      </c>
      <c r="BH61" s="934"/>
      <c r="BI61" s="937"/>
      <c r="BJ61" s="863"/>
      <c r="BK61" s="178"/>
      <c r="BL61" s="103" t="s">
        <v>145</v>
      </c>
      <c r="BM61" s="103" t="s">
        <v>146</v>
      </c>
      <c r="BN61" s="103" t="s">
        <v>147</v>
      </c>
      <c r="BO61" s="103" t="s">
        <v>148</v>
      </c>
    </row>
    <row r="62" spans="1:67" ht="18.75" customHeight="1" x14ac:dyDescent="0.2">
      <c r="A62" s="73">
        <f>IF(BM62&lt;($G$2-1+93),C62,C62+10)</f>
        <v>0</v>
      </c>
      <c r="B62" s="916"/>
      <c r="C62" s="976"/>
      <c r="D62" s="919"/>
      <c r="E62" s="921"/>
      <c r="F62" s="921"/>
      <c r="G62" s="921"/>
      <c r="H62" s="921"/>
      <c r="I62" s="989"/>
      <c r="J62" s="991"/>
      <c r="K62" s="992"/>
      <c r="L62" s="993"/>
      <c r="M62" s="993"/>
      <c r="N62" s="993"/>
      <c r="O62" s="993"/>
      <c r="P62" s="993"/>
      <c r="Q62" s="993"/>
      <c r="R62" s="993"/>
      <c r="S62" s="993"/>
      <c r="T62" s="993"/>
      <c r="U62" s="993"/>
      <c r="V62" s="993"/>
      <c r="W62" s="993"/>
      <c r="X62" s="993"/>
      <c r="Y62" s="993"/>
      <c r="Z62" s="993"/>
      <c r="AA62" s="993"/>
      <c r="AB62" s="993"/>
      <c r="AC62" s="993"/>
      <c r="AD62" s="994"/>
      <c r="AE62" s="953"/>
      <c r="AF62" s="996"/>
      <c r="AG62" s="954"/>
      <c r="AH62" s="997"/>
      <c r="AI62" s="950"/>
      <c r="AJ62" s="950"/>
      <c r="AK62" s="950"/>
      <c r="AL62" s="950"/>
      <c r="AM62" s="940"/>
      <c r="AN62" s="941"/>
      <c r="AO62" s="941"/>
      <c r="AP62" s="942"/>
      <c r="AQ62" s="953"/>
      <c r="AR62" s="954"/>
      <c r="AS62" s="956"/>
      <c r="AT62" s="959"/>
      <c r="AU62" s="943" t="str">
        <f>IF(AM62="","",IF(BL62=1,AM62*BN62,IF(AM62*BN62*POWER(BO62,(BL62-1))&lt;=AM62*0.05,AM62*0.05,INT(AM62*BN62*POWER(BO62,BL62-1)))))</f>
        <v/>
      </c>
      <c r="AV62" s="944"/>
      <c r="AW62" s="944"/>
      <c r="AX62" s="945"/>
      <c r="AY62" s="950"/>
      <c r="AZ62" s="950"/>
      <c r="BA62" s="950"/>
      <c r="BB62" s="962"/>
      <c r="BC62" s="962"/>
      <c r="BD62" s="946" t="str">
        <f>IF(BB61="",AU62,ROUNDDOWN(AU62*AY61,0))</f>
        <v/>
      </c>
      <c r="BE62" s="947"/>
      <c r="BF62" s="947"/>
      <c r="BG62" s="948"/>
      <c r="BH62" s="935"/>
      <c r="BI62" s="938"/>
      <c r="BJ62" s="863"/>
      <c r="BK62" s="178"/>
      <c r="BL62" s="183">
        <f>G53-BM62+93</f>
        <v>2</v>
      </c>
      <c r="BM62" s="103">
        <f>IF(AH61=3,AI61,IF(AH61=4,AI61+63,AI61+93))</f>
        <v>93</v>
      </c>
      <c r="BN62" s="103" t="e">
        <f>VLOOKUP($AQ61,残価残存率表!$A$4:$D$48,3)</f>
        <v>#N/A</v>
      </c>
      <c r="BO62" s="103" t="e">
        <f>VLOOKUP($AQ61,残価残存率表!$A$4:$D$48,4)</f>
        <v>#N/A</v>
      </c>
    </row>
    <row r="63" spans="1:67" ht="6" customHeight="1" x14ac:dyDescent="0.2">
      <c r="A63" s="73">
        <f t="shared" ref="A63:A83" si="12">IF(BM63&lt;($G$2-1+63),C63,C63+10)</f>
        <v>0</v>
      </c>
      <c r="B63" s="917"/>
      <c r="C63" s="977"/>
      <c r="D63" s="39"/>
      <c r="E63" s="39"/>
      <c r="F63" s="39"/>
      <c r="G63" s="39"/>
      <c r="H63" s="39"/>
      <c r="I63" s="39"/>
      <c r="J63" s="40"/>
      <c r="K63" s="74"/>
      <c r="L63" s="74"/>
      <c r="M63" s="74"/>
      <c r="N63" s="74"/>
      <c r="O63" s="74"/>
      <c r="P63" s="74"/>
      <c r="Q63" s="74"/>
      <c r="R63" s="74"/>
      <c r="S63" s="74"/>
      <c r="T63" s="74"/>
      <c r="U63" s="74"/>
      <c r="V63" s="74"/>
      <c r="W63" s="74"/>
      <c r="X63" s="74"/>
      <c r="Y63" s="74"/>
      <c r="Z63" s="74"/>
      <c r="AA63" s="74"/>
      <c r="AB63" s="74"/>
      <c r="AC63" s="74"/>
      <c r="AD63" s="74"/>
      <c r="AE63" s="75"/>
      <c r="AF63" s="75"/>
      <c r="AG63" s="75"/>
      <c r="AH63" s="998"/>
      <c r="AI63" s="76"/>
      <c r="AJ63" s="76"/>
      <c r="AK63" s="76"/>
      <c r="AL63" s="76"/>
      <c r="AM63" s="70"/>
      <c r="AN63" s="71"/>
      <c r="AO63" s="71"/>
      <c r="AP63" s="72"/>
      <c r="AQ63" s="76"/>
      <c r="AR63" s="76"/>
      <c r="AS63" s="957"/>
      <c r="AT63" s="960"/>
      <c r="AU63" s="70"/>
      <c r="AV63" s="71"/>
      <c r="AW63" s="71"/>
      <c r="AX63" s="72"/>
      <c r="AY63" s="76"/>
      <c r="AZ63" s="76"/>
      <c r="BA63" s="76"/>
      <c r="BB63" s="77"/>
      <c r="BC63" s="77"/>
      <c r="BD63" s="79"/>
      <c r="BE63" s="80"/>
      <c r="BF63" s="80"/>
      <c r="BG63" s="81"/>
      <c r="BH63" s="936"/>
      <c r="BI63" s="939"/>
      <c r="BJ63" s="863"/>
      <c r="BK63" s="178"/>
      <c r="BL63" s="103"/>
      <c r="BM63" s="103"/>
      <c r="BN63" s="103"/>
      <c r="BO63" s="103"/>
    </row>
    <row r="64" spans="1:67" ht="23.25" customHeight="1" x14ac:dyDescent="0.2">
      <c r="A64" s="73">
        <f>IF(BM64&lt;($G$2-1+93),C64,C64+10)</f>
        <v>0</v>
      </c>
      <c r="B64" s="915" t="s">
        <v>41</v>
      </c>
      <c r="C64" s="963"/>
      <c r="D64" s="180"/>
      <c r="E64" s="180"/>
      <c r="F64" s="180"/>
      <c r="G64" s="180"/>
      <c r="H64" s="180"/>
      <c r="I64" s="179"/>
      <c r="J64" s="180"/>
      <c r="K64" s="965"/>
      <c r="L64" s="966"/>
      <c r="M64" s="966"/>
      <c r="N64" s="966"/>
      <c r="O64" s="966"/>
      <c r="P64" s="966"/>
      <c r="Q64" s="966"/>
      <c r="R64" s="966"/>
      <c r="S64" s="966"/>
      <c r="T64" s="966"/>
      <c r="U64" s="966"/>
      <c r="V64" s="966"/>
      <c r="W64" s="966"/>
      <c r="X64" s="966"/>
      <c r="Y64" s="966"/>
      <c r="Z64" s="966"/>
      <c r="AA64" s="966"/>
      <c r="AB64" s="966"/>
      <c r="AC64" s="966"/>
      <c r="AD64" s="967"/>
      <c r="AE64" s="968"/>
      <c r="AF64" s="968"/>
      <c r="AG64" s="968"/>
      <c r="AH64" s="969"/>
      <c r="AI64" s="951"/>
      <c r="AJ64" s="952"/>
      <c r="AK64" s="951"/>
      <c r="AL64" s="952"/>
      <c r="AM64" s="971"/>
      <c r="AN64" s="972"/>
      <c r="AO64" s="972"/>
      <c r="AP64" s="973"/>
      <c r="AQ64" s="949"/>
      <c r="AR64" s="949"/>
      <c r="AS64" s="955" t="str">
        <f>IF(AI64="","","0.")</f>
        <v/>
      </c>
      <c r="AT64" s="974" t="str">
        <f>IF(AM64*0.05&gt;=AU64,"500",IF(AI64="","",IF(BL64=1,BN64,BO64)*1000))</f>
        <v/>
      </c>
      <c r="AU64" s="943" t="str">
        <f>IF(AM64="","",IF(BL64=1,AM64*BN64,IF(AM64*BN64*POWER(BO64,(BL64-1))&lt;=AM64*0.05,AM64*0.05,INT(AM64*BN64*POWER(BO64,BL64-1)))))</f>
        <v/>
      </c>
      <c r="AV64" s="944"/>
      <c r="AW64" s="944"/>
      <c r="AX64" s="945"/>
      <c r="AY64" s="978"/>
      <c r="AZ64" s="979"/>
      <c r="BA64" s="980"/>
      <c r="BB64" s="978"/>
      <c r="BC64" s="980"/>
      <c r="BD64" s="985" t="str">
        <f>IF(BB63="",AU64,ROUNDDOWN(AU64*AY63,0))</f>
        <v/>
      </c>
      <c r="BE64" s="986"/>
      <c r="BF64" s="986"/>
      <c r="BG64" s="987"/>
      <c r="BH64" s="983"/>
      <c r="BI64" s="937"/>
      <c r="BJ64" s="863"/>
      <c r="BK64" s="178"/>
      <c r="BL64" s="183">
        <f>G53-BM64+93</f>
        <v>2</v>
      </c>
      <c r="BM64" s="103">
        <f>IF(AH64=3,AI64,IF(AH64=4,AI64+63,AI64+93))</f>
        <v>93</v>
      </c>
      <c r="BN64" s="103" t="e">
        <f>VLOOKUP($AQ64,残価残存率表!$A$4:$D$48,3)</f>
        <v>#N/A</v>
      </c>
      <c r="BO64" s="103" t="e">
        <f>VLOOKUP($AQ64,残価残存率表!$A$4:$D$48,4)</f>
        <v>#N/A</v>
      </c>
    </row>
    <row r="65" spans="1:67" ht="6" customHeight="1" x14ac:dyDescent="0.2">
      <c r="A65" s="73">
        <f t="shared" si="12"/>
        <v>0</v>
      </c>
      <c r="B65" s="917"/>
      <c r="C65" s="964"/>
      <c r="D65" s="39"/>
      <c r="E65" s="39"/>
      <c r="F65" s="39"/>
      <c r="G65" s="39"/>
      <c r="H65" s="39"/>
      <c r="I65" s="39"/>
      <c r="J65" s="40"/>
      <c r="K65" s="74"/>
      <c r="L65" s="74"/>
      <c r="M65" s="74"/>
      <c r="N65" s="74"/>
      <c r="O65" s="74"/>
      <c r="P65" s="74"/>
      <c r="Q65" s="74"/>
      <c r="R65" s="74"/>
      <c r="S65" s="74"/>
      <c r="T65" s="74"/>
      <c r="U65" s="74"/>
      <c r="V65" s="74"/>
      <c r="W65" s="74"/>
      <c r="X65" s="74"/>
      <c r="Y65" s="74"/>
      <c r="Z65" s="74"/>
      <c r="AA65" s="74"/>
      <c r="AB65" s="74"/>
      <c r="AC65" s="74"/>
      <c r="AD65" s="74"/>
      <c r="AE65" s="75"/>
      <c r="AF65" s="75"/>
      <c r="AG65" s="171"/>
      <c r="AH65" s="970"/>
      <c r="AI65" s="76"/>
      <c r="AJ65" s="76"/>
      <c r="AK65" s="76"/>
      <c r="AL65" s="76"/>
      <c r="AM65" s="70"/>
      <c r="AN65" s="71"/>
      <c r="AO65" s="71"/>
      <c r="AP65" s="72"/>
      <c r="AQ65" s="76"/>
      <c r="AR65" s="76"/>
      <c r="AS65" s="957"/>
      <c r="AT65" s="975"/>
      <c r="AU65" s="70"/>
      <c r="AV65" s="71"/>
      <c r="AW65" s="71"/>
      <c r="AX65" s="72"/>
      <c r="AY65" s="78"/>
      <c r="AZ65" s="78"/>
      <c r="BA65" s="78"/>
      <c r="BB65" s="78"/>
      <c r="BC65" s="78"/>
      <c r="BD65" s="79"/>
      <c r="BE65" s="80"/>
      <c r="BF65" s="80"/>
      <c r="BG65" s="81"/>
      <c r="BH65" s="984"/>
      <c r="BI65" s="939"/>
      <c r="BJ65" s="863"/>
      <c r="BK65" s="178"/>
      <c r="BL65" s="103"/>
      <c r="BM65" s="103"/>
      <c r="BN65" s="103"/>
      <c r="BO65" s="103"/>
    </row>
    <row r="66" spans="1:67" ht="23.25" customHeight="1" x14ac:dyDescent="0.2">
      <c r="A66" s="73">
        <f>IF(BM66&lt;($G$2-1+93),C66,C66+10)</f>
        <v>0</v>
      </c>
      <c r="B66" s="915" t="s">
        <v>42</v>
      </c>
      <c r="C66" s="963"/>
      <c r="D66" s="180"/>
      <c r="E66" s="180"/>
      <c r="F66" s="180"/>
      <c r="G66" s="180"/>
      <c r="H66" s="180"/>
      <c r="I66" s="179"/>
      <c r="J66" s="180"/>
      <c r="K66" s="965"/>
      <c r="L66" s="966"/>
      <c r="M66" s="966"/>
      <c r="N66" s="966"/>
      <c r="O66" s="966"/>
      <c r="P66" s="966"/>
      <c r="Q66" s="966"/>
      <c r="R66" s="966"/>
      <c r="S66" s="966"/>
      <c r="T66" s="966"/>
      <c r="U66" s="966"/>
      <c r="V66" s="966"/>
      <c r="W66" s="966"/>
      <c r="X66" s="966"/>
      <c r="Y66" s="966"/>
      <c r="Z66" s="966"/>
      <c r="AA66" s="966"/>
      <c r="AB66" s="966"/>
      <c r="AC66" s="966"/>
      <c r="AD66" s="967"/>
      <c r="AE66" s="968"/>
      <c r="AF66" s="968"/>
      <c r="AG66" s="968"/>
      <c r="AH66" s="969"/>
      <c r="AI66" s="951"/>
      <c r="AJ66" s="952"/>
      <c r="AK66" s="951"/>
      <c r="AL66" s="952"/>
      <c r="AM66" s="971"/>
      <c r="AN66" s="972"/>
      <c r="AO66" s="972"/>
      <c r="AP66" s="973"/>
      <c r="AQ66" s="949"/>
      <c r="AR66" s="949"/>
      <c r="AS66" s="955" t="str">
        <f>IF(AI66="","","0.")</f>
        <v/>
      </c>
      <c r="AT66" s="974" t="str">
        <f>IF(AM66*0.05&gt;=AU66,"500",IF(AI66="","",IF(BL66=1,BN66,BO66)*1000))</f>
        <v/>
      </c>
      <c r="AU66" s="943" t="str">
        <f>IF(AM66="","",IF(BL66=1,AM66*BN66,IF(AM66*BN66*POWER(BO66,(BL66-1))&lt;=AM66*0.05,AM66*0.05,INT(AM66*BN66*POWER(BO66,BL66-1)))))</f>
        <v/>
      </c>
      <c r="AV66" s="944"/>
      <c r="AW66" s="944"/>
      <c r="AX66" s="945"/>
      <c r="AY66" s="978"/>
      <c r="AZ66" s="979"/>
      <c r="BA66" s="980"/>
      <c r="BB66" s="978"/>
      <c r="BC66" s="980"/>
      <c r="BD66" s="981" t="str">
        <f>IF(BB65="",AU66,ROUNDDOWN(AU66*AY65,0))</f>
        <v/>
      </c>
      <c r="BE66" s="947"/>
      <c r="BF66" s="947"/>
      <c r="BG66" s="982"/>
      <c r="BH66" s="983"/>
      <c r="BI66" s="937"/>
      <c r="BJ66" s="863"/>
      <c r="BK66" s="178"/>
      <c r="BL66" s="183">
        <f>G53-BM66+93</f>
        <v>2</v>
      </c>
      <c r="BM66" s="103">
        <f>IF(AH66=3,AI66,IF(AH66=4,AI66+63,AI66+93))</f>
        <v>93</v>
      </c>
      <c r="BN66" s="103" t="e">
        <f>VLOOKUP($AQ66,残価残存率表!$A$4:$D$48,3)</f>
        <v>#N/A</v>
      </c>
      <c r="BO66" s="103" t="e">
        <f>VLOOKUP($AQ66,残価残存率表!$A$4:$D$48,4)</f>
        <v>#N/A</v>
      </c>
    </row>
    <row r="67" spans="1:67" ht="6" customHeight="1" x14ac:dyDescent="0.2">
      <c r="A67" s="73">
        <f t="shared" si="12"/>
        <v>0</v>
      </c>
      <c r="B67" s="917"/>
      <c r="C67" s="964"/>
      <c r="D67" s="39"/>
      <c r="E67" s="39"/>
      <c r="F67" s="39"/>
      <c r="G67" s="39"/>
      <c r="H67" s="39"/>
      <c r="I67" s="39"/>
      <c r="J67" s="40"/>
      <c r="K67" s="74"/>
      <c r="L67" s="74"/>
      <c r="M67" s="74"/>
      <c r="N67" s="74"/>
      <c r="O67" s="74"/>
      <c r="P67" s="74"/>
      <c r="Q67" s="74"/>
      <c r="R67" s="74"/>
      <c r="S67" s="74"/>
      <c r="T67" s="74"/>
      <c r="U67" s="74"/>
      <c r="V67" s="74"/>
      <c r="W67" s="74"/>
      <c r="X67" s="74"/>
      <c r="Y67" s="74"/>
      <c r="Z67" s="74"/>
      <c r="AA67" s="74"/>
      <c r="AB67" s="74"/>
      <c r="AC67" s="74"/>
      <c r="AD67" s="74"/>
      <c r="AE67" s="75"/>
      <c r="AF67" s="75"/>
      <c r="AG67" s="171"/>
      <c r="AH67" s="970"/>
      <c r="AI67" s="76"/>
      <c r="AJ67" s="76"/>
      <c r="AK67" s="76"/>
      <c r="AL67" s="76"/>
      <c r="AM67" s="70"/>
      <c r="AN67" s="71"/>
      <c r="AO67" s="71"/>
      <c r="AP67" s="72"/>
      <c r="AQ67" s="76"/>
      <c r="AR67" s="76"/>
      <c r="AS67" s="957"/>
      <c r="AT67" s="975"/>
      <c r="AU67" s="70"/>
      <c r="AV67" s="71"/>
      <c r="AW67" s="71"/>
      <c r="AX67" s="72"/>
      <c r="AY67" s="38"/>
      <c r="AZ67" s="38"/>
      <c r="BA67" s="38"/>
      <c r="BB67" s="38"/>
      <c r="BC67" s="38"/>
      <c r="BD67" s="79"/>
      <c r="BE67" s="80"/>
      <c r="BF67" s="80"/>
      <c r="BG67" s="81"/>
      <c r="BH67" s="984"/>
      <c r="BI67" s="939"/>
      <c r="BJ67" s="863"/>
      <c r="BK67" s="178"/>
      <c r="BL67" s="103"/>
      <c r="BM67" s="103"/>
      <c r="BN67" s="103"/>
      <c r="BO67" s="103"/>
    </row>
    <row r="68" spans="1:67" ht="23.25" customHeight="1" x14ac:dyDescent="0.2">
      <c r="A68" s="73">
        <f>IF(BM68&lt;($G$2-1+93),C68,C68+10)</f>
        <v>0</v>
      </c>
      <c r="B68" s="915" t="s">
        <v>43</v>
      </c>
      <c r="C68" s="963"/>
      <c r="D68" s="180"/>
      <c r="E68" s="180"/>
      <c r="F68" s="180"/>
      <c r="G68" s="180"/>
      <c r="H68" s="180"/>
      <c r="I68" s="179"/>
      <c r="J68" s="180"/>
      <c r="K68" s="965"/>
      <c r="L68" s="966"/>
      <c r="M68" s="966"/>
      <c r="N68" s="966"/>
      <c r="O68" s="966"/>
      <c r="P68" s="966"/>
      <c r="Q68" s="966"/>
      <c r="R68" s="966"/>
      <c r="S68" s="966"/>
      <c r="T68" s="966"/>
      <c r="U68" s="966"/>
      <c r="V68" s="966"/>
      <c r="W68" s="966"/>
      <c r="X68" s="966"/>
      <c r="Y68" s="966"/>
      <c r="Z68" s="966"/>
      <c r="AA68" s="966"/>
      <c r="AB68" s="966"/>
      <c r="AC68" s="966"/>
      <c r="AD68" s="967"/>
      <c r="AE68" s="968"/>
      <c r="AF68" s="968"/>
      <c r="AG68" s="968"/>
      <c r="AH68" s="969"/>
      <c r="AI68" s="951"/>
      <c r="AJ68" s="952"/>
      <c r="AK68" s="951"/>
      <c r="AL68" s="952"/>
      <c r="AM68" s="971"/>
      <c r="AN68" s="972"/>
      <c r="AO68" s="972"/>
      <c r="AP68" s="973"/>
      <c r="AQ68" s="949"/>
      <c r="AR68" s="949"/>
      <c r="AS68" s="955" t="str">
        <f>IF(AI68="","","0.")</f>
        <v/>
      </c>
      <c r="AT68" s="974" t="str">
        <f>IF(AM68*0.05&gt;=AU68,"500",IF(AI68="","",IF(BL68=1,BN68,BO68)*1000))</f>
        <v/>
      </c>
      <c r="AU68" s="943" t="str">
        <f>IF(AM68="","",IF(BL68=1,AM68*BN68,IF(AM68*BN68*POWER(BO68,(BL68-1))&lt;=AM68*0.05,AM68*0.05,INT(AM68*BN68*POWER(BO68,BL68-1)))))</f>
        <v/>
      </c>
      <c r="AV68" s="944"/>
      <c r="AW68" s="944"/>
      <c r="AX68" s="945"/>
      <c r="AY68" s="978"/>
      <c r="AZ68" s="979"/>
      <c r="BA68" s="980"/>
      <c r="BB68" s="978"/>
      <c r="BC68" s="980"/>
      <c r="BD68" s="981" t="str">
        <f>IF(BB67="",AU68,ROUNDDOWN(AU68*AY67,0))</f>
        <v/>
      </c>
      <c r="BE68" s="947"/>
      <c r="BF68" s="947"/>
      <c r="BG68" s="982"/>
      <c r="BH68" s="983"/>
      <c r="BI68" s="937"/>
      <c r="BJ68" s="863"/>
      <c r="BK68" s="178"/>
      <c r="BL68" s="183">
        <f>G53-BM68+93</f>
        <v>2</v>
      </c>
      <c r="BM68" s="103">
        <f>IF(AH68=3,AI68,IF(AH68=4,AI68+63,AI68+93))</f>
        <v>93</v>
      </c>
      <c r="BN68" s="103" t="e">
        <f>VLOOKUP($AQ68,残価残存率表!$A$4:$D$48,3)</f>
        <v>#N/A</v>
      </c>
      <c r="BO68" s="103" t="e">
        <f>VLOOKUP($AQ68,残価残存率表!$A$4:$D$48,4)</f>
        <v>#N/A</v>
      </c>
    </row>
    <row r="69" spans="1:67" ht="6" customHeight="1" x14ac:dyDescent="0.2">
      <c r="A69" s="73">
        <f t="shared" si="12"/>
        <v>0</v>
      </c>
      <c r="B69" s="917"/>
      <c r="C69" s="964"/>
      <c r="D69" s="172"/>
      <c r="E69" s="172"/>
      <c r="F69" s="172"/>
      <c r="G69" s="172"/>
      <c r="H69" s="172"/>
      <c r="I69" s="172"/>
      <c r="J69" s="173"/>
      <c r="K69" s="174"/>
      <c r="L69" s="174"/>
      <c r="M69" s="174"/>
      <c r="N69" s="174"/>
      <c r="O69" s="174"/>
      <c r="P69" s="174"/>
      <c r="Q69" s="174"/>
      <c r="R69" s="174"/>
      <c r="S69" s="174"/>
      <c r="T69" s="174"/>
      <c r="U69" s="174"/>
      <c r="V69" s="174"/>
      <c r="W69" s="174"/>
      <c r="X69" s="174"/>
      <c r="Y69" s="174"/>
      <c r="Z69" s="174"/>
      <c r="AA69" s="174"/>
      <c r="AB69" s="174"/>
      <c r="AC69" s="174"/>
      <c r="AD69" s="174"/>
      <c r="AE69" s="175"/>
      <c r="AF69" s="175"/>
      <c r="AG69" s="176"/>
      <c r="AH69" s="970"/>
      <c r="AI69" s="76"/>
      <c r="AJ69" s="76"/>
      <c r="AK69" s="76"/>
      <c r="AL69" s="76"/>
      <c r="AM69" s="70"/>
      <c r="AN69" s="71"/>
      <c r="AO69" s="71"/>
      <c r="AP69" s="72"/>
      <c r="AQ69" s="76"/>
      <c r="AR69" s="76"/>
      <c r="AS69" s="957"/>
      <c r="AT69" s="975"/>
      <c r="AU69" s="70"/>
      <c r="AV69" s="71"/>
      <c r="AW69" s="71"/>
      <c r="AX69" s="72"/>
      <c r="AY69" s="38"/>
      <c r="AZ69" s="38"/>
      <c r="BA69" s="38"/>
      <c r="BB69" s="38"/>
      <c r="BC69" s="38"/>
      <c r="BD69" s="79"/>
      <c r="BE69" s="80"/>
      <c r="BF69" s="80"/>
      <c r="BG69" s="81"/>
      <c r="BH69" s="984"/>
      <c r="BI69" s="939"/>
      <c r="BJ69" s="863"/>
      <c r="BK69" s="178"/>
      <c r="BL69" s="103"/>
      <c r="BM69" s="103"/>
      <c r="BN69" s="103"/>
      <c r="BO69" s="103"/>
    </row>
    <row r="70" spans="1:67" ht="23.25" customHeight="1" x14ac:dyDescent="0.2">
      <c r="A70" s="73">
        <f>IF(BM70&lt;($G$2-1+93),C70,C70+10)</f>
        <v>0</v>
      </c>
      <c r="B70" s="915" t="s">
        <v>25</v>
      </c>
      <c r="C70" s="963"/>
      <c r="D70" s="180"/>
      <c r="E70" s="180"/>
      <c r="F70" s="180"/>
      <c r="G70" s="180"/>
      <c r="H70" s="180"/>
      <c r="I70" s="179"/>
      <c r="J70" s="180"/>
      <c r="K70" s="965"/>
      <c r="L70" s="966"/>
      <c r="M70" s="966"/>
      <c r="N70" s="966"/>
      <c r="O70" s="966"/>
      <c r="P70" s="966"/>
      <c r="Q70" s="966"/>
      <c r="R70" s="966"/>
      <c r="S70" s="966"/>
      <c r="T70" s="966"/>
      <c r="U70" s="966"/>
      <c r="V70" s="966"/>
      <c r="W70" s="966"/>
      <c r="X70" s="966"/>
      <c r="Y70" s="966"/>
      <c r="Z70" s="966"/>
      <c r="AA70" s="966"/>
      <c r="AB70" s="966"/>
      <c r="AC70" s="966"/>
      <c r="AD70" s="967"/>
      <c r="AE70" s="968"/>
      <c r="AF70" s="968"/>
      <c r="AG70" s="968"/>
      <c r="AH70" s="969"/>
      <c r="AI70" s="951"/>
      <c r="AJ70" s="952"/>
      <c r="AK70" s="951"/>
      <c r="AL70" s="952"/>
      <c r="AM70" s="971"/>
      <c r="AN70" s="972"/>
      <c r="AO70" s="972"/>
      <c r="AP70" s="973"/>
      <c r="AQ70" s="949"/>
      <c r="AR70" s="949"/>
      <c r="AS70" s="955" t="str">
        <f>IF(AI70="","","0.")</f>
        <v/>
      </c>
      <c r="AT70" s="974" t="str">
        <f>IF(AM70*0.05&gt;=AU70,"500",IF(AI70="","",IF(BL70=1,BN70,BO70)*1000))</f>
        <v/>
      </c>
      <c r="AU70" s="943" t="str">
        <f>IF(AM70="","",IF(BL70=1,AM70*BN70,IF(AM70*BN70*POWER(BO70,(BL70-1))&lt;=AM70*0.05,AM70*0.05,INT(AM70*BN70*POWER(BO70,BL70-1)))))</f>
        <v/>
      </c>
      <c r="AV70" s="944"/>
      <c r="AW70" s="944"/>
      <c r="AX70" s="945"/>
      <c r="AY70" s="978"/>
      <c r="AZ70" s="979"/>
      <c r="BA70" s="980"/>
      <c r="BB70" s="978"/>
      <c r="BC70" s="980"/>
      <c r="BD70" s="981" t="str">
        <f>IF(BB69="",AU70,ROUNDDOWN(AU70*AY69,0))</f>
        <v/>
      </c>
      <c r="BE70" s="947"/>
      <c r="BF70" s="947"/>
      <c r="BG70" s="982"/>
      <c r="BH70" s="983"/>
      <c r="BI70" s="937"/>
      <c r="BJ70" s="27"/>
      <c r="BK70" s="178"/>
      <c r="BL70" s="183">
        <f>G53-BM70+93</f>
        <v>2</v>
      </c>
      <c r="BM70" s="103">
        <f>IF(AH70=3,AI70,IF(AH70=4,AI70+63,AI70+93))</f>
        <v>93</v>
      </c>
      <c r="BN70" s="103" t="e">
        <f>VLOOKUP($AQ70,残価残存率表!$A$4:$D$48,3)</f>
        <v>#N/A</v>
      </c>
      <c r="BO70" s="103" t="e">
        <f>VLOOKUP($AQ70,残価残存率表!$A$4:$D$48,4)</f>
        <v>#N/A</v>
      </c>
    </row>
    <row r="71" spans="1:67" ht="6" customHeight="1" x14ac:dyDescent="0.2">
      <c r="A71" s="73">
        <f t="shared" si="12"/>
        <v>0</v>
      </c>
      <c r="B71" s="917"/>
      <c r="C71" s="964"/>
      <c r="D71" s="39"/>
      <c r="E71" s="39"/>
      <c r="F71" s="39"/>
      <c r="G71" s="39"/>
      <c r="H71" s="39"/>
      <c r="I71" s="39"/>
      <c r="J71" s="40"/>
      <c r="K71" s="74"/>
      <c r="L71" s="74"/>
      <c r="M71" s="74"/>
      <c r="N71" s="74"/>
      <c r="O71" s="74"/>
      <c r="P71" s="74"/>
      <c r="Q71" s="74"/>
      <c r="R71" s="74"/>
      <c r="S71" s="74"/>
      <c r="T71" s="74"/>
      <c r="U71" s="74"/>
      <c r="V71" s="74"/>
      <c r="W71" s="74"/>
      <c r="X71" s="74"/>
      <c r="Y71" s="74"/>
      <c r="Z71" s="74"/>
      <c r="AA71" s="74"/>
      <c r="AB71" s="74"/>
      <c r="AC71" s="74"/>
      <c r="AD71" s="74"/>
      <c r="AE71" s="75"/>
      <c r="AF71" s="75"/>
      <c r="AG71" s="171"/>
      <c r="AH71" s="970"/>
      <c r="AI71" s="76"/>
      <c r="AJ71" s="76"/>
      <c r="AK71" s="76"/>
      <c r="AL71" s="76"/>
      <c r="AM71" s="70"/>
      <c r="AN71" s="71"/>
      <c r="AO71" s="71"/>
      <c r="AP71" s="72"/>
      <c r="AQ71" s="76"/>
      <c r="AR71" s="76"/>
      <c r="AS71" s="957"/>
      <c r="AT71" s="975"/>
      <c r="AU71" s="70"/>
      <c r="AV71" s="71"/>
      <c r="AW71" s="71"/>
      <c r="AX71" s="72"/>
      <c r="AY71" s="38"/>
      <c r="AZ71" s="38"/>
      <c r="BA71" s="38"/>
      <c r="BB71" s="38"/>
      <c r="BC71" s="38"/>
      <c r="BD71" s="79"/>
      <c r="BE71" s="80"/>
      <c r="BF71" s="80"/>
      <c r="BG71" s="81"/>
      <c r="BH71" s="984"/>
      <c r="BI71" s="939"/>
      <c r="BJ71" s="27"/>
      <c r="BK71" s="178"/>
      <c r="BL71" s="103"/>
      <c r="BM71" s="103"/>
      <c r="BN71" s="103"/>
      <c r="BO71" s="103"/>
    </row>
    <row r="72" spans="1:67" ht="23.25" customHeight="1" x14ac:dyDescent="0.2">
      <c r="A72" s="73">
        <f>IF(BM72&lt;($G$2-1+93),C72,C72+10)</f>
        <v>0</v>
      </c>
      <c r="B72" s="915" t="s">
        <v>26</v>
      </c>
      <c r="C72" s="963"/>
      <c r="D72" s="180"/>
      <c r="E72" s="180"/>
      <c r="F72" s="180"/>
      <c r="G72" s="180"/>
      <c r="H72" s="180"/>
      <c r="I72" s="179"/>
      <c r="J72" s="180"/>
      <c r="K72" s="965"/>
      <c r="L72" s="966"/>
      <c r="M72" s="966"/>
      <c r="N72" s="966"/>
      <c r="O72" s="966"/>
      <c r="P72" s="966"/>
      <c r="Q72" s="966"/>
      <c r="R72" s="966"/>
      <c r="S72" s="966"/>
      <c r="T72" s="966"/>
      <c r="U72" s="966"/>
      <c r="V72" s="966"/>
      <c r="W72" s="966"/>
      <c r="X72" s="966"/>
      <c r="Y72" s="966"/>
      <c r="Z72" s="966"/>
      <c r="AA72" s="966"/>
      <c r="AB72" s="966"/>
      <c r="AC72" s="966"/>
      <c r="AD72" s="967"/>
      <c r="AE72" s="968"/>
      <c r="AF72" s="968"/>
      <c r="AG72" s="968"/>
      <c r="AH72" s="969"/>
      <c r="AI72" s="951"/>
      <c r="AJ72" s="952"/>
      <c r="AK72" s="951"/>
      <c r="AL72" s="952"/>
      <c r="AM72" s="971"/>
      <c r="AN72" s="972"/>
      <c r="AO72" s="972"/>
      <c r="AP72" s="973"/>
      <c r="AQ72" s="949"/>
      <c r="AR72" s="949"/>
      <c r="AS72" s="955" t="str">
        <f>IF(AI72="","","0.")</f>
        <v/>
      </c>
      <c r="AT72" s="974" t="str">
        <f>IF(AM72*0.05&gt;=AU72,"500",IF(AI72="","",IF(BL72=1,BN72,BO72)*1000))</f>
        <v/>
      </c>
      <c r="AU72" s="943" t="str">
        <f>IF(AM72="","",IF(BL72=1,AM72*BN72,IF(AM72*BN72*POWER(BO72,(BL72-1))&lt;=AM72*0.05,AM72*0.05,INT(AM72*BN72*POWER(BO72,BL72-1)))))</f>
        <v/>
      </c>
      <c r="AV72" s="944"/>
      <c r="AW72" s="944"/>
      <c r="AX72" s="945"/>
      <c r="AY72" s="978"/>
      <c r="AZ72" s="979"/>
      <c r="BA72" s="980"/>
      <c r="BB72" s="978"/>
      <c r="BC72" s="980"/>
      <c r="BD72" s="981" t="str">
        <f>IF(BB71="",AU72,ROUNDDOWN(AU72*AY71,0))</f>
        <v/>
      </c>
      <c r="BE72" s="947"/>
      <c r="BF72" s="947"/>
      <c r="BG72" s="982"/>
      <c r="BH72" s="983"/>
      <c r="BI72" s="937"/>
      <c r="BJ72" s="27"/>
      <c r="BK72" s="178"/>
      <c r="BL72" s="183">
        <f>G53-BM72+93</f>
        <v>2</v>
      </c>
      <c r="BM72" s="103">
        <f>IF(AH72=3,AI72,IF(AH72=4,AI72+63,AI72+93))</f>
        <v>93</v>
      </c>
      <c r="BN72" s="103" t="e">
        <f>VLOOKUP($AQ72,残価残存率表!$A$4:$D$48,3)</f>
        <v>#N/A</v>
      </c>
      <c r="BO72" s="103" t="e">
        <f>VLOOKUP($AQ72,残価残存率表!$A$4:$D$48,4)</f>
        <v>#N/A</v>
      </c>
    </row>
    <row r="73" spans="1:67" ht="6" customHeight="1" x14ac:dyDescent="0.2">
      <c r="A73" s="73">
        <f>IF(BM73&lt;($G$2-1+63),C73,C73+10)</f>
        <v>0</v>
      </c>
      <c r="B73" s="917"/>
      <c r="C73" s="964"/>
      <c r="D73" s="39"/>
      <c r="E73" s="39"/>
      <c r="F73" s="39"/>
      <c r="G73" s="39"/>
      <c r="H73" s="39"/>
      <c r="I73" s="39"/>
      <c r="J73" s="40"/>
      <c r="K73" s="74"/>
      <c r="L73" s="74"/>
      <c r="M73" s="74"/>
      <c r="N73" s="74"/>
      <c r="O73" s="74"/>
      <c r="P73" s="74"/>
      <c r="Q73" s="74"/>
      <c r="R73" s="74"/>
      <c r="S73" s="74"/>
      <c r="T73" s="74"/>
      <c r="U73" s="74"/>
      <c r="V73" s="74"/>
      <c r="W73" s="74"/>
      <c r="X73" s="74"/>
      <c r="Y73" s="74"/>
      <c r="Z73" s="74"/>
      <c r="AA73" s="74"/>
      <c r="AB73" s="74"/>
      <c r="AC73" s="74"/>
      <c r="AD73" s="74"/>
      <c r="AE73" s="75"/>
      <c r="AF73" s="75"/>
      <c r="AG73" s="171"/>
      <c r="AH73" s="970"/>
      <c r="AI73" s="76"/>
      <c r="AJ73" s="76"/>
      <c r="AK73" s="76"/>
      <c r="AL73" s="76"/>
      <c r="AM73" s="70"/>
      <c r="AN73" s="71"/>
      <c r="AO73" s="71"/>
      <c r="AP73" s="72"/>
      <c r="AQ73" s="76"/>
      <c r="AR73" s="76"/>
      <c r="AS73" s="957"/>
      <c r="AT73" s="975"/>
      <c r="AU73" s="70"/>
      <c r="AV73" s="71"/>
      <c r="AW73" s="71"/>
      <c r="AX73" s="72"/>
      <c r="AY73" s="38"/>
      <c r="AZ73" s="38"/>
      <c r="BA73" s="38"/>
      <c r="BB73" s="38"/>
      <c r="BC73" s="38"/>
      <c r="BD73" s="79"/>
      <c r="BE73" s="80"/>
      <c r="BF73" s="80"/>
      <c r="BG73" s="81"/>
      <c r="BH73" s="984"/>
      <c r="BI73" s="939"/>
      <c r="BJ73" s="27"/>
      <c r="BK73" s="178"/>
      <c r="BL73" s="103"/>
      <c r="BM73" s="103"/>
      <c r="BN73" s="103"/>
      <c r="BO73" s="103"/>
    </row>
    <row r="74" spans="1:67" ht="23.25" customHeight="1" x14ac:dyDescent="0.2">
      <c r="A74" s="73">
        <f>IF(BM74&lt;($G$2-1+93),C74,C74+10)</f>
        <v>0</v>
      </c>
      <c r="B74" s="915" t="s">
        <v>27</v>
      </c>
      <c r="C74" s="963"/>
      <c r="D74" s="180"/>
      <c r="E74" s="180"/>
      <c r="F74" s="180"/>
      <c r="G74" s="180"/>
      <c r="H74" s="180"/>
      <c r="I74" s="179"/>
      <c r="J74" s="180"/>
      <c r="K74" s="965"/>
      <c r="L74" s="966"/>
      <c r="M74" s="966"/>
      <c r="N74" s="966"/>
      <c r="O74" s="966"/>
      <c r="P74" s="966"/>
      <c r="Q74" s="966"/>
      <c r="R74" s="966"/>
      <c r="S74" s="966"/>
      <c r="T74" s="966"/>
      <c r="U74" s="966"/>
      <c r="V74" s="966"/>
      <c r="W74" s="966"/>
      <c r="X74" s="966"/>
      <c r="Y74" s="966"/>
      <c r="Z74" s="966"/>
      <c r="AA74" s="966"/>
      <c r="AB74" s="966"/>
      <c r="AC74" s="966"/>
      <c r="AD74" s="967"/>
      <c r="AE74" s="968"/>
      <c r="AF74" s="968"/>
      <c r="AG74" s="968"/>
      <c r="AH74" s="969"/>
      <c r="AI74" s="951"/>
      <c r="AJ74" s="952"/>
      <c r="AK74" s="951"/>
      <c r="AL74" s="952"/>
      <c r="AM74" s="971"/>
      <c r="AN74" s="972"/>
      <c r="AO74" s="972"/>
      <c r="AP74" s="973"/>
      <c r="AQ74" s="949"/>
      <c r="AR74" s="949"/>
      <c r="AS74" s="955" t="str">
        <f>IF(AI74="","","0.")</f>
        <v/>
      </c>
      <c r="AT74" s="974" t="str">
        <f>IF(AM74*0.05&gt;=AU74,"500",IF(AI74="","",IF(BL74=1,BN74,BO74)*1000))</f>
        <v/>
      </c>
      <c r="AU74" s="943" t="str">
        <f>IF(AM74="","",IF(BL74=1,AM74*BN74,IF(AM74*BN74*POWER(BO74,(BL74-1))&lt;=AM74*0.05,AM74*0.05,INT(AM74*BN74*POWER(BO74,BL74-1)))))</f>
        <v/>
      </c>
      <c r="AV74" s="944"/>
      <c r="AW74" s="944"/>
      <c r="AX74" s="945"/>
      <c r="AY74" s="978"/>
      <c r="AZ74" s="979"/>
      <c r="BA74" s="980"/>
      <c r="BB74" s="978"/>
      <c r="BC74" s="980"/>
      <c r="BD74" s="981" t="str">
        <f>IF(BB73="",AU74,ROUNDDOWN(AU74*AY73,0))</f>
        <v/>
      </c>
      <c r="BE74" s="947"/>
      <c r="BF74" s="947"/>
      <c r="BG74" s="982"/>
      <c r="BH74" s="983"/>
      <c r="BI74" s="937"/>
      <c r="BJ74" s="27"/>
      <c r="BK74" s="178"/>
      <c r="BL74" s="183">
        <f>G53-BM74+93</f>
        <v>2</v>
      </c>
      <c r="BM74" s="103">
        <f>IF(AH74=3,AI74,IF(AH74=4,AI74+63,AI74+93))</f>
        <v>93</v>
      </c>
      <c r="BN74" s="103" t="e">
        <f>VLOOKUP($AQ74,残価残存率表!$A$4:$D$48,3)</f>
        <v>#N/A</v>
      </c>
      <c r="BO74" s="103" t="e">
        <f>VLOOKUP($AQ74,残価残存率表!$A$4:$D$48,4)</f>
        <v>#N/A</v>
      </c>
    </row>
    <row r="75" spans="1:67" ht="6" customHeight="1" x14ac:dyDescent="0.2">
      <c r="A75" s="73">
        <f t="shared" si="12"/>
        <v>0</v>
      </c>
      <c r="B75" s="917"/>
      <c r="C75" s="964"/>
      <c r="D75" s="39"/>
      <c r="E75" s="39"/>
      <c r="F75" s="39"/>
      <c r="G75" s="39"/>
      <c r="H75" s="39"/>
      <c r="I75" s="39"/>
      <c r="J75" s="40"/>
      <c r="K75" s="74"/>
      <c r="L75" s="74"/>
      <c r="M75" s="74"/>
      <c r="N75" s="74"/>
      <c r="O75" s="74"/>
      <c r="P75" s="74"/>
      <c r="Q75" s="74"/>
      <c r="R75" s="74"/>
      <c r="S75" s="74"/>
      <c r="T75" s="74"/>
      <c r="U75" s="74"/>
      <c r="V75" s="74"/>
      <c r="W75" s="74"/>
      <c r="X75" s="74"/>
      <c r="Y75" s="74"/>
      <c r="Z75" s="74"/>
      <c r="AA75" s="74"/>
      <c r="AB75" s="74"/>
      <c r="AC75" s="74"/>
      <c r="AD75" s="74"/>
      <c r="AE75" s="75"/>
      <c r="AF75" s="75"/>
      <c r="AG75" s="171"/>
      <c r="AH75" s="970"/>
      <c r="AI75" s="76"/>
      <c r="AJ75" s="76"/>
      <c r="AK75" s="76"/>
      <c r="AL75" s="76"/>
      <c r="AM75" s="70"/>
      <c r="AN75" s="71"/>
      <c r="AO75" s="71"/>
      <c r="AP75" s="72"/>
      <c r="AQ75" s="76"/>
      <c r="AR75" s="76"/>
      <c r="AS75" s="957"/>
      <c r="AT75" s="975"/>
      <c r="AU75" s="70"/>
      <c r="AV75" s="71"/>
      <c r="AW75" s="71"/>
      <c r="AX75" s="72"/>
      <c r="AY75" s="38"/>
      <c r="AZ75" s="38"/>
      <c r="BA75" s="38"/>
      <c r="BB75" s="38"/>
      <c r="BC75" s="38"/>
      <c r="BD75" s="79"/>
      <c r="BE75" s="80"/>
      <c r="BF75" s="80"/>
      <c r="BG75" s="81"/>
      <c r="BH75" s="984"/>
      <c r="BI75" s="939"/>
      <c r="BJ75" s="27"/>
      <c r="BK75" s="178"/>
      <c r="BL75" s="103"/>
      <c r="BM75" s="103"/>
      <c r="BN75" s="103"/>
      <c r="BO75" s="103"/>
    </row>
    <row r="76" spans="1:67" ht="23.25" customHeight="1" x14ac:dyDescent="0.2">
      <c r="A76" s="73">
        <f>IF(BM76&lt;($G$2-1+93),C76,C76+10)</f>
        <v>0</v>
      </c>
      <c r="B76" s="915" t="s">
        <v>28</v>
      </c>
      <c r="C76" s="963"/>
      <c r="D76" s="180"/>
      <c r="E76" s="180"/>
      <c r="F76" s="180"/>
      <c r="G76" s="180"/>
      <c r="H76" s="180"/>
      <c r="I76" s="179"/>
      <c r="J76" s="180"/>
      <c r="K76" s="965"/>
      <c r="L76" s="966"/>
      <c r="M76" s="966"/>
      <c r="N76" s="966"/>
      <c r="O76" s="966"/>
      <c r="P76" s="966"/>
      <c r="Q76" s="966"/>
      <c r="R76" s="966"/>
      <c r="S76" s="966"/>
      <c r="T76" s="966"/>
      <c r="U76" s="966"/>
      <c r="V76" s="966"/>
      <c r="W76" s="966"/>
      <c r="X76" s="966"/>
      <c r="Y76" s="966"/>
      <c r="Z76" s="966"/>
      <c r="AA76" s="966"/>
      <c r="AB76" s="966"/>
      <c r="AC76" s="966"/>
      <c r="AD76" s="967"/>
      <c r="AE76" s="968"/>
      <c r="AF76" s="968"/>
      <c r="AG76" s="968"/>
      <c r="AH76" s="969"/>
      <c r="AI76" s="951"/>
      <c r="AJ76" s="952"/>
      <c r="AK76" s="951"/>
      <c r="AL76" s="952"/>
      <c r="AM76" s="971"/>
      <c r="AN76" s="972"/>
      <c r="AO76" s="972"/>
      <c r="AP76" s="973"/>
      <c r="AQ76" s="949"/>
      <c r="AR76" s="949"/>
      <c r="AS76" s="955" t="str">
        <f>IF(AI76="","","0.")</f>
        <v/>
      </c>
      <c r="AT76" s="974" t="str">
        <f>IF(AM76*0.05&gt;=AU76,"500",IF(AI76="","",IF(BL76=1,BN76,BO76)*1000))</f>
        <v/>
      </c>
      <c r="AU76" s="943" t="str">
        <f>IF(AM76="","",IF(BL76=1,AM76*BN76,IF(AM76*BN76*POWER(BO76,(BL76-1))&lt;=AM76*0.05,AM76*0.05,INT(AM76*BN76*POWER(BO76,BL76-1)))))</f>
        <v/>
      </c>
      <c r="AV76" s="944"/>
      <c r="AW76" s="944"/>
      <c r="AX76" s="945"/>
      <c r="AY76" s="978"/>
      <c r="AZ76" s="979"/>
      <c r="BA76" s="980"/>
      <c r="BB76" s="978"/>
      <c r="BC76" s="980"/>
      <c r="BD76" s="981" t="str">
        <f>IF(BB75="",AU76,ROUNDDOWN(AU76*AY75,0))</f>
        <v/>
      </c>
      <c r="BE76" s="947"/>
      <c r="BF76" s="947"/>
      <c r="BG76" s="982"/>
      <c r="BH76" s="983"/>
      <c r="BI76" s="937"/>
      <c r="BJ76" s="27"/>
      <c r="BK76" s="178"/>
      <c r="BL76" s="183">
        <f>G53-BM76+93</f>
        <v>2</v>
      </c>
      <c r="BM76" s="103">
        <f>IF(AH76=3,AI76,IF(AH76=4,AI76+63,AI76+93))</f>
        <v>93</v>
      </c>
      <c r="BN76" s="103" t="e">
        <f>VLOOKUP($AQ76,残価残存率表!$A$4:$D$48,3)</f>
        <v>#N/A</v>
      </c>
      <c r="BO76" s="103" t="e">
        <f>VLOOKUP($AQ76,残価残存率表!$A$4:$D$48,4)</f>
        <v>#N/A</v>
      </c>
    </row>
    <row r="77" spans="1:67" ht="6" customHeight="1" x14ac:dyDescent="0.2">
      <c r="A77" s="73">
        <f t="shared" si="12"/>
        <v>0</v>
      </c>
      <c r="B77" s="917"/>
      <c r="C77" s="964"/>
      <c r="D77" s="39"/>
      <c r="E77" s="39"/>
      <c r="F77" s="39"/>
      <c r="G77" s="39"/>
      <c r="H77" s="39"/>
      <c r="I77" s="39"/>
      <c r="J77" s="40"/>
      <c r="K77" s="74"/>
      <c r="L77" s="74"/>
      <c r="M77" s="74"/>
      <c r="N77" s="74"/>
      <c r="O77" s="74"/>
      <c r="P77" s="74"/>
      <c r="Q77" s="74"/>
      <c r="R77" s="74"/>
      <c r="S77" s="74"/>
      <c r="T77" s="74"/>
      <c r="U77" s="74"/>
      <c r="V77" s="74"/>
      <c r="W77" s="74"/>
      <c r="X77" s="74"/>
      <c r="Y77" s="74"/>
      <c r="Z77" s="74"/>
      <c r="AA77" s="74"/>
      <c r="AB77" s="74"/>
      <c r="AC77" s="74"/>
      <c r="AD77" s="74"/>
      <c r="AE77" s="75"/>
      <c r="AF77" s="75"/>
      <c r="AG77" s="171"/>
      <c r="AH77" s="970"/>
      <c r="AI77" s="76"/>
      <c r="AJ77" s="76"/>
      <c r="AK77" s="76"/>
      <c r="AL77" s="76"/>
      <c r="AM77" s="70"/>
      <c r="AN77" s="71"/>
      <c r="AO77" s="71"/>
      <c r="AP77" s="72"/>
      <c r="AQ77" s="76"/>
      <c r="AR77" s="76"/>
      <c r="AS77" s="957"/>
      <c r="AT77" s="975"/>
      <c r="AU77" s="70"/>
      <c r="AV77" s="71"/>
      <c r="AW77" s="71"/>
      <c r="AX77" s="72"/>
      <c r="AY77" s="38"/>
      <c r="AZ77" s="38"/>
      <c r="BA77" s="38"/>
      <c r="BB77" s="38"/>
      <c r="BC77" s="38"/>
      <c r="BD77" s="79"/>
      <c r="BE77" s="80"/>
      <c r="BF77" s="80"/>
      <c r="BG77" s="81"/>
      <c r="BH77" s="984"/>
      <c r="BI77" s="939"/>
      <c r="BJ77" s="27"/>
      <c r="BK77" s="178"/>
      <c r="BL77" s="103"/>
      <c r="BM77" s="103"/>
      <c r="BN77" s="103"/>
      <c r="BO77" s="103"/>
    </row>
    <row r="78" spans="1:67" ht="23.25" customHeight="1" x14ac:dyDescent="0.2">
      <c r="A78" s="73">
        <f>IF(BM78&lt;($G$2-1+93),C78,C78+10)</f>
        <v>0</v>
      </c>
      <c r="B78" s="915" t="s">
        <v>29</v>
      </c>
      <c r="C78" s="963"/>
      <c r="D78" s="180"/>
      <c r="E78" s="180"/>
      <c r="F78" s="180"/>
      <c r="G78" s="180"/>
      <c r="H78" s="180"/>
      <c r="I78" s="179"/>
      <c r="J78" s="180"/>
      <c r="K78" s="965"/>
      <c r="L78" s="966"/>
      <c r="M78" s="966"/>
      <c r="N78" s="966"/>
      <c r="O78" s="966"/>
      <c r="P78" s="966"/>
      <c r="Q78" s="966"/>
      <c r="R78" s="966"/>
      <c r="S78" s="966"/>
      <c r="T78" s="966"/>
      <c r="U78" s="966"/>
      <c r="V78" s="966"/>
      <c r="W78" s="966"/>
      <c r="X78" s="966"/>
      <c r="Y78" s="966"/>
      <c r="Z78" s="966"/>
      <c r="AA78" s="966"/>
      <c r="AB78" s="966"/>
      <c r="AC78" s="966"/>
      <c r="AD78" s="967"/>
      <c r="AE78" s="968"/>
      <c r="AF78" s="968"/>
      <c r="AG78" s="968"/>
      <c r="AH78" s="969"/>
      <c r="AI78" s="951"/>
      <c r="AJ78" s="952"/>
      <c r="AK78" s="951"/>
      <c r="AL78" s="952"/>
      <c r="AM78" s="971"/>
      <c r="AN78" s="972"/>
      <c r="AO78" s="972"/>
      <c r="AP78" s="973"/>
      <c r="AQ78" s="949"/>
      <c r="AR78" s="949"/>
      <c r="AS78" s="955" t="str">
        <f>IF(AI78="","","0.")</f>
        <v/>
      </c>
      <c r="AT78" s="974" t="str">
        <f>IF(AM78*0.05&gt;=AU78,"500",IF(AI78="","",IF(BL78=1,BN78,BO78)*1000))</f>
        <v/>
      </c>
      <c r="AU78" s="943" t="str">
        <f>IF(AM78="","",IF(BL78=1,AM78*BN78,IF(AM78*BN78*POWER(BO78,(BL78-1))&lt;=AM78*0.05,AM78*0.05,INT(AM78*BN78*POWER(BO78,BL78-1)))))</f>
        <v/>
      </c>
      <c r="AV78" s="944"/>
      <c r="AW78" s="944"/>
      <c r="AX78" s="945"/>
      <c r="AY78" s="978"/>
      <c r="AZ78" s="979"/>
      <c r="BA78" s="980"/>
      <c r="BB78" s="978"/>
      <c r="BC78" s="980"/>
      <c r="BD78" s="981" t="str">
        <f>IF(BB77="",AU78,ROUNDDOWN(AU78*AY77,0))</f>
        <v/>
      </c>
      <c r="BE78" s="947"/>
      <c r="BF78" s="947"/>
      <c r="BG78" s="982"/>
      <c r="BH78" s="983"/>
      <c r="BI78" s="937"/>
      <c r="BJ78" s="27"/>
      <c r="BK78" s="178"/>
      <c r="BL78" s="183">
        <f>G53-BM78+93</f>
        <v>2</v>
      </c>
      <c r="BM78" s="103">
        <f>IF(AH78=3,AI78,IF(AH78=4,AI78+63,AI78+93))</f>
        <v>93</v>
      </c>
      <c r="BN78" s="103" t="e">
        <f>VLOOKUP($AQ78,残価残存率表!$A$4:$D$48,3)</f>
        <v>#N/A</v>
      </c>
      <c r="BO78" s="103" t="e">
        <f>VLOOKUP($AQ78,残価残存率表!$A$4:$D$48,4)</f>
        <v>#N/A</v>
      </c>
    </row>
    <row r="79" spans="1:67" ht="6" customHeight="1" x14ac:dyDescent="0.2">
      <c r="A79" s="73">
        <f t="shared" si="12"/>
        <v>0</v>
      </c>
      <c r="B79" s="917"/>
      <c r="C79" s="964"/>
      <c r="D79" s="39"/>
      <c r="E79" s="39"/>
      <c r="F79" s="39"/>
      <c r="G79" s="39"/>
      <c r="H79" s="39"/>
      <c r="I79" s="39"/>
      <c r="J79" s="40"/>
      <c r="K79" s="74"/>
      <c r="L79" s="74"/>
      <c r="M79" s="74"/>
      <c r="N79" s="74"/>
      <c r="O79" s="74"/>
      <c r="P79" s="74"/>
      <c r="Q79" s="74"/>
      <c r="R79" s="74"/>
      <c r="S79" s="74"/>
      <c r="T79" s="74"/>
      <c r="U79" s="74"/>
      <c r="V79" s="74"/>
      <c r="W79" s="74"/>
      <c r="X79" s="74"/>
      <c r="Y79" s="74"/>
      <c r="Z79" s="74"/>
      <c r="AA79" s="74"/>
      <c r="AB79" s="74"/>
      <c r="AC79" s="74"/>
      <c r="AD79" s="74"/>
      <c r="AE79" s="75"/>
      <c r="AF79" s="75"/>
      <c r="AG79" s="171"/>
      <c r="AH79" s="970"/>
      <c r="AI79" s="76"/>
      <c r="AJ79" s="76"/>
      <c r="AK79" s="76"/>
      <c r="AL79" s="76"/>
      <c r="AM79" s="70"/>
      <c r="AN79" s="71"/>
      <c r="AO79" s="71"/>
      <c r="AP79" s="72"/>
      <c r="AQ79" s="76"/>
      <c r="AR79" s="76"/>
      <c r="AS79" s="957"/>
      <c r="AT79" s="975"/>
      <c r="AU79" s="70"/>
      <c r="AV79" s="71"/>
      <c r="AW79" s="71"/>
      <c r="AX79" s="72"/>
      <c r="AY79" s="38"/>
      <c r="AZ79" s="38"/>
      <c r="BA79" s="38"/>
      <c r="BB79" s="38"/>
      <c r="BC79" s="38"/>
      <c r="BD79" s="79"/>
      <c r="BE79" s="80"/>
      <c r="BF79" s="80"/>
      <c r="BG79" s="81"/>
      <c r="BH79" s="984"/>
      <c r="BI79" s="939"/>
      <c r="BJ79" s="27"/>
      <c r="BK79" s="178"/>
      <c r="BL79" s="103"/>
      <c r="BM79" s="103"/>
      <c r="BN79" s="103"/>
      <c r="BO79" s="103"/>
    </row>
    <row r="80" spans="1:67" ht="23.25" customHeight="1" x14ac:dyDescent="0.2">
      <c r="A80" s="73">
        <f>IF(BM80&lt;($G$2-1+93),C80,C80+10)</f>
        <v>0</v>
      </c>
      <c r="B80" s="915" t="s">
        <v>30</v>
      </c>
      <c r="C80" s="963"/>
      <c r="D80" s="180"/>
      <c r="E80" s="180"/>
      <c r="F80" s="180"/>
      <c r="G80" s="180"/>
      <c r="H80" s="180"/>
      <c r="I80" s="179"/>
      <c r="J80" s="180"/>
      <c r="K80" s="965"/>
      <c r="L80" s="966"/>
      <c r="M80" s="966"/>
      <c r="N80" s="966"/>
      <c r="O80" s="966"/>
      <c r="P80" s="966"/>
      <c r="Q80" s="966"/>
      <c r="R80" s="966"/>
      <c r="S80" s="966"/>
      <c r="T80" s="966"/>
      <c r="U80" s="966"/>
      <c r="V80" s="966"/>
      <c r="W80" s="966"/>
      <c r="X80" s="966"/>
      <c r="Y80" s="966"/>
      <c r="Z80" s="966"/>
      <c r="AA80" s="966"/>
      <c r="AB80" s="966"/>
      <c r="AC80" s="966"/>
      <c r="AD80" s="967"/>
      <c r="AE80" s="968"/>
      <c r="AF80" s="968"/>
      <c r="AG80" s="968"/>
      <c r="AH80" s="969"/>
      <c r="AI80" s="951"/>
      <c r="AJ80" s="952"/>
      <c r="AK80" s="951"/>
      <c r="AL80" s="952"/>
      <c r="AM80" s="971"/>
      <c r="AN80" s="972"/>
      <c r="AO80" s="972"/>
      <c r="AP80" s="973"/>
      <c r="AQ80" s="949"/>
      <c r="AR80" s="949"/>
      <c r="AS80" s="955" t="str">
        <f>IF(AI80="","","0.")</f>
        <v/>
      </c>
      <c r="AT80" s="974" t="str">
        <f>IF(AM80*0.05&gt;=AU80,"500",IF(AI80="","",IF(BL80=1,BN80,BO80)*1000))</f>
        <v/>
      </c>
      <c r="AU80" s="943" t="str">
        <f>IF(AM80="","",IF(BL80=1,AM80*BN80,IF(AM80*BN80*POWER(BO80,(BL80-1))&lt;=AM80*0.05,AM80*0.05,INT(AM80*BN80*POWER(BO80,BL80-1)))))</f>
        <v/>
      </c>
      <c r="AV80" s="944"/>
      <c r="AW80" s="944"/>
      <c r="AX80" s="945"/>
      <c r="AY80" s="978"/>
      <c r="AZ80" s="979"/>
      <c r="BA80" s="980"/>
      <c r="BB80" s="978"/>
      <c r="BC80" s="980"/>
      <c r="BD80" s="981" t="str">
        <f>IF(BB79="",AU80,ROUNDDOWN(AU80*AY79,0))</f>
        <v/>
      </c>
      <c r="BE80" s="947"/>
      <c r="BF80" s="947"/>
      <c r="BG80" s="982"/>
      <c r="BH80" s="983"/>
      <c r="BI80" s="937"/>
      <c r="BJ80" s="27"/>
      <c r="BK80" s="178"/>
      <c r="BL80" s="183">
        <f>G53-BM80+93</f>
        <v>2</v>
      </c>
      <c r="BM80" s="103">
        <f>IF(AH80=3,AI80,IF(AH80=4,AI80+63,AI80+93))</f>
        <v>93</v>
      </c>
      <c r="BN80" s="103" t="e">
        <f>VLOOKUP($AQ80,残価残存率表!$A$4:$D$48,3)</f>
        <v>#N/A</v>
      </c>
      <c r="BO80" s="103" t="e">
        <f>VLOOKUP($AQ80,残価残存率表!$A$4:$D$48,4)</f>
        <v>#N/A</v>
      </c>
    </row>
    <row r="81" spans="1:67" ht="6" customHeight="1" x14ac:dyDescent="0.2">
      <c r="A81" s="73">
        <f t="shared" si="12"/>
        <v>0</v>
      </c>
      <c r="B81" s="917"/>
      <c r="C81" s="964"/>
      <c r="D81" s="39"/>
      <c r="E81" s="39"/>
      <c r="F81" s="39"/>
      <c r="G81" s="39"/>
      <c r="H81" s="39"/>
      <c r="I81" s="39"/>
      <c r="J81" s="40"/>
      <c r="K81" s="74"/>
      <c r="L81" s="74"/>
      <c r="M81" s="74"/>
      <c r="N81" s="74"/>
      <c r="O81" s="74"/>
      <c r="P81" s="74"/>
      <c r="Q81" s="74"/>
      <c r="R81" s="74"/>
      <c r="S81" s="74"/>
      <c r="T81" s="74"/>
      <c r="U81" s="74"/>
      <c r="V81" s="74"/>
      <c r="W81" s="74"/>
      <c r="X81" s="74"/>
      <c r="Y81" s="74"/>
      <c r="Z81" s="74"/>
      <c r="AA81" s="74"/>
      <c r="AB81" s="74"/>
      <c r="AC81" s="74"/>
      <c r="AD81" s="74"/>
      <c r="AE81" s="75"/>
      <c r="AF81" s="75"/>
      <c r="AG81" s="171"/>
      <c r="AH81" s="970"/>
      <c r="AI81" s="76"/>
      <c r="AJ81" s="76"/>
      <c r="AK81" s="76"/>
      <c r="AL81" s="76"/>
      <c r="AM81" s="70"/>
      <c r="AN81" s="71"/>
      <c r="AO81" s="71"/>
      <c r="AP81" s="72"/>
      <c r="AQ81" s="76"/>
      <c r="AR81" s="76"/>
      <c r="AS81" s="957"/>
      <c r="AT81" s="975"/>
      <c r="AU81" s="70"/>
      <c r="AV81" s="71"/>
      <c r="AW81" s="71"/>
      <c r="AX81" s="72"/>
      <c r="AY81" s="38"/>
      <c r="AZ81" s="38"/>
      <c r="BA81" s="38"/>
      <c r="BB81" s="38"/>
      <c r="BC81" s="38"/>
      <c r="BD81" s="79"/>
      <c r="BE81" s="80"/>
      <c r="BF81" s="80"/>
      <c r="BG81" s="81"/>
      <c r="BH81" s="984"/>
      <c r="BI81" s="939"/>
      <c r="BJ81" s="27"/>
      <c r="BK81" s="178"/>
      <c r="BL81" s="103"/>
      <c r="BM81" s="103"/>
      <c r="BN81" s="103"/>
      <c r="BO81" s="103"/>
    </row>
    <row r="82" spans="1:67" ht="23.25" customHeight="1" x14ac:dyDescent="0.2">
      <c r="A82" s="73">
        <f>IF(BM82&lt;($G$2-1+93),C82,C82+10)</f>
        <v>0</v>
      </c>
      <c r="B82" s="915" t="s">
        <v>31</v>
      </c>
      <c r="C82" s="963"/>
      <c r="D82" s="180"/>
      <c r="E82" s="180"/>
      <c r="F82" s="180"/>
      <c r="G82" s="180"/>
      <c r="H82" s="180"/>
      <c r="I82" s="179"/>
      <c r="J82" s="180"/>
      <c r="K82" s="965"/>
      <c r="L82" s="966"/>
      <c r="M82" s="966"/>
      <c r="N82" s="966"/>
      <c r="O82" s="966"/>
      <c r="P82" s="966"/>
      <c r="Q82" s="966"/>
      <c r="R82" s="966"/>
      <c r="S82" s="966"/>
      <c r="T82" s="966"/>
      <c r="U82" s="966"/>
      <c r="V82" s="966"/>
      <c r="W82" s="966"/>
      <c r="X82" s="966"/>
      <c r="Y82" s="966"/>
      <c r="Z82" s="966"/>
      <c r="AA82" s="966"/>
      <c r="AB82" s="966"/>
      <c r="AC82" s="966"/>
      <c r="AD82" s="967"/>
      <c r="AE82" s="968"/>
      <c r="AF82" s="968"/>
      <c r="AG82" s="968"/>
      <c r="AH82" s="969"/>
      <c r="AI82" s="951"/>
      <c r="AJ82" s="952"/>
      <c r="AK82" s="951"/>
      <c r="AL82" s="952"/>
      <c r="AM82" s="971"/>
      <c r="AN82" s="972"/>
      <c r="AO82" s="972"/>
      <c r="AP82" s="973"/>
      <c r="AQ82" s="949"/>
      <c r="AR82" s="949"/>
      <c r="AS82" s="955" t="str">
        <f>IF(AI82="","","0.")</f>
        <v/>
      </c>
      <c r="AT82" s="974" t="str">
        <f t="shared" ref="AT82" si="13">IF(AM82*0.05&gt;=AU82,"500",IF(AI82="","",IF(BL82=1,BN82,BO82)*1000))</f>
        <v/>
      </c>
      <c r="AU82" s="943" t="str">
        <f>IF(AM82="","",IF(BL82=1,AM82*BN82,IF(AM82*BN82*POWER(BO82,(BL82-1))&lt;=AM82*0.05,AM82*0.05,INT(AM82*BN82*POWER(BO82,BL82-1)))))</f>
        <v/>
      </c>
      <c r="AV82" s="944"/>
      <c r="AW82" s="944"/>
      <c r="AX82" s="945"/>
      <c r="AY82" s="978"/>
      <c r="AZ82" s="979"/>
      <c r="BA82" s="980"/>
      <c r="BB82" s="978"/>
      <c r="BC82" s="980"/>
      <c r="BD82" s="981" t="str">
        <f>IF(BB81="",AU82,ROUNDDOWN(AU82*AY81,0))</f>
        <v/>
      </c>
      <c r="BE82" s="947"/>
      <c r="BF82" s="947"/>
      <c r="BG82" s="982"/>
      <c r="BH82" s="983"/>
      <c r="BI82" s="937"/>
      <c r="BJ82" s="27"/>
      <c r="BK82" s="178"/>
      <c r="BL82" s="183">
        <f>G53-BM82+93</f>
        <v>2</v>
      </c>
      <c r="BM82" s="103">
        <f>IF(AH82=3,AI82,IF(AH82=4,AI82+63,AI82+93))</f>
        <v>93</v>
      </c>
      <c r="BN82" s="103" t="e">
        <f>VLOOKUP($AQ82,残価残存率表!$A$4:$D$48,3)</f>
        <v>#N/A</v>
      </c>
      <c r="BO82" s="103" t="e">
        <f>VLOOKUP($AQ82,残価残存率表!$A$4:$D$48,4)</f>
        <v>#N/A</v>
      </c>
    </row>
    <row r="83" spans="1:67" ht="6" customHeight="1" x14ac:dyDescent="0.2">
      <c r="A83" s="73">
        <f t="shared" si="12"/>
        <v>0</v>
      </c>
      <c r="B83" s="917"/>
      <c r="C83" s="964"/>
      <c r="D83" s="39"/>
      <c r="E83" s="39"/>
      <c r="F83" s="39"/>
      <c r="G83" s="39"/>
      <c r="H83" s="39"/>
      <c r="I83" s="39"/>
      <c r="J83" s="40"/>
      <c r="K83" s="74"/>
      <c r="L83" s="74"/>
      <c r="M83" s="74"/>
      <c r="N83" s="74"/>
      <c r="O83" s="74"/>
      <c r="P83" s="74"/>
      <c r="Q83" s="74"/>
      <c r="R83" s="74"/>
      <c r="S83" s="74"/>
      <c r="T83" s="74"/>
      <c r="U83" s="74"/>
      <c r="V83" s="74"/>
      <c r="W83" s="74"/>
      <c r="X83" s="74"/>
      <c r="Y83" s="74"/>
      <c r="Z83" s="74"/>
      <c r="AA83" s="74"/>
      <c r="AB83" s="74"/>
      <c r="AC83" s="74"/>
      <c r="AD83" s="74"/>
      <c r="AE83" s="75"/>
      <c r="AF83" s="75"/>
      <c r="AG83" s="171"/>
      <c r="AH83" s="970"/>
      <c r="AI83" s="76"/>
      <c r="AJ83" s="76"/>
      <c r="AK83" s="76"/>
      <c r="AL83" s="76"/>
      <c r="AM83" s="70"/>
      <c r="AN83" s="71"/>
      <c r="AO83" s="71"/>
      <c r="AP83" s="72"/>
      <c r="AQ83" s="76"/>
      <c r="AR83" s="76"/>
      <c r="AS83" s="957"/>
      <c r="AT83" s="975"/>
      <c r="AU83" s="70"/>
      <c r="AV83" s="71"/>
      <c r="AW83" s="71"/>
      <c r="AX83" s="72"/>
      <c r="AY83" s="38"/>
      <c r="AZ83" s="38"/>
      <c r="BA83" s="38"/>
      <c r="BB83" s="38"/>
      <c r="BC83" s="38"/>
      <c r="BD83" s="79"/>
      <c r="BE83" s="80"/>
      <c r="BF83" s="80"/>
      <c r="BG83" s="81"/>
      <c r="BH83" s="984"/>
      <c r="BI83" s="939"/>
      <c r="BJ83" s="27"/>
      <c r="BK83" s="178"/>
      <c r="BL83" s="103"/>
      <c r="BM83" s="103"/>
      <c r="BN83" s="103"/>
      <c r="BO83" s="103"/>
    </row>
    <row r="84" spans="1:67" ht="23.25" customHeight="1" x14ac:dyDescent="0.2">
      <c r="A84" s="73">
        <f>IF(BM84&lt;($G$2-1+93),C84,C84+10)</f>
        <v>0</v>
      </c>
      <c r="B84" s="915" t="s">
        <v>32</v>
      </c>
      <c r="C84" s="963"/>
      <c r="D84" s="180"/>
      <c r="E84" s="180"/>
      <c r="F84" s="180"/>
      <c r="G84" s="180"/>
      <c r="H84" s="180"/>
      <c r="I84" s="179"/>
      <c r="J84" s="180"/>
      <c r="K84" s="965"/>
      <c r="L84" s="966"/>
      <c r="M84" s="966"/>
      <c r="N84" s="966"/>
      <c r="O84" s="966"/>
      <c r="P84" s="966"/>
      <c r="Q84" s="966"/>
      <c r="R84" s="966"/>
      <c r="S84" s="966"/>
      <c r="T84" s="966"/>
      <c r="U84" s="966"/>
      <c r="V84" s="966"/>
      <c r="W84" s="966"/>
      <c r="X84" s="966"/>
      <c r="Y84" s="966"/>
      <c r="Z84" s="966"/>
      <c r="AA84" s="966"/>
      <c r="AB84" s="966"/>
      <c r="AC84" s="966"/>
      <c r="AD84" s="967"/>
      <c r="AE84" s="968"/>
      <c r="AF84" s="968"/>
      <c r="AG84" s="968"/>
      <c r="AH84" s="969"/>
      <c r="AI84" s="951"/>
      <c r="AJ84" s="952"/>
      <c r="AK84" s="951"/>
      <c r="AL84" s="952"/>
      <c r="AM84" s="971"/>
      <c r="AN84" s="972"/>
      <c r="AO84" s="972"/>
      <c r="AP84" s="973"/>
      <c r="AQ84" s="949"/>
      <c r="AR84" s="949"/>
      <c r="AS84" s="955" t="str">
        <f>IF(AI84="","","0.")</f>
        <v/>
      </c>
      <c r="AT84" s="974" t="str">
        <f t="shared" ref="AT84" si="14">IF(AM84*0.05&gt;=AU84,"500",IF(AI84="","",IF(BL84=1,BN84,BO84)*1000))</f>
        <v/>
      </c>
      <c r="AU84" s="943" t="str">
        <f>IF(AM84="","",IF(BL84=1,AM84*BN84,IF(AM84*BN84*POWER(BO84,(BL84-1))&lt;=AM84*0.05,AM84*0.05,INT(AM84*BN84*POWER(BO84,BL84-1)))))</f>
        <v/>
      </c>
      <c r="AV84" s="944"/>
      <c r="AW84" s="944"/>
      <c r="AX84" s="945"/>
      <c r="AY84" s="978"/>
      <c r="AZ84" s="979"/>
      <c r="BA84" s="980"/>
      <c r="BB84" s="978"/>
      <c r="BC84" s="980"/>
      <c r="BD84" s="981" t="str">
        <f>IF(BB83="",AU84,ROUNDDOWN(AU84*AY83,0))</f>
        <v/>
      </c>
      <c r="BE84" s="947"/>
      <c r="BF84" s="947"/>
      <c r="BG84" s="982"/>
      <c r="BH84" s="983"/>
      <c r="BI84" s="937"/>
      <c r="BJ84" s="27"/>
      <c r="BK84" s="178"/>
      <c r="BL84" s="183">
        <f>G53-BM84+93</f>
        <v>2</v>
      </c>
      <c r="BM84" s="103">
        <f>IF(AH84=3,AI84,IF(AH84=4,AI84+63,AI84+93))</f>
        <v>93</v>
      </c>
      <c r="BN84" s="103" t="e">
        <f>VLOOKUP($AQ84,残価残存率表!$A$4:$D$48,3)</f>
        <v>#N/A</v>
      </c>
      <c r="BO84" s="103" t="e">
        <f>VLOOKUP($AQ84,残価残存率表!$A$4:$D$48,4)</f>
        <v>#N/A</v>
      </c>
    </row>
    <row r="85" spans="1:67" ht="6" customHeight="1" x14ac:dyDescent="0.2">
      <c r="A85" s="73">
        <f t="shared" ref="A85:A99" si="15">IF(BM85&lt;($G$2-1+63),C85,C85+10)</f>
        <v>0</v>
      </c>
      <c r="B85" s="917"/>
      <c r="C85" s="964"/>
      <c r="D85" s="39"/>
      <c r="E85" s="39"/>
      <c r="F85" s="39"/>
      <c r="G85" s="39"/>
      <c r="H85" s="39"/>
      <c r="I85" s="39"/>
      <c r="J85" s="40"/>
      <c r="K85" s="74"/>
      <c r="L85" s="74"/>
      <c r="M85" s="74"/>
      <c r="N85" s="74"/>
      <c r="O85" s="74"/>
      <c r="P85" s="74"/>
      <c r="Q85" s="74"/>
      <c r="R85" s="74"/>
      <c r="S85" s="74"/>
      <c r="T85" s="74"/>
      <c r="U85" s="74"/>
      <c r="V85" s="74"/>
      <c r="W85" s="74"/>
      <c r="X85" s="74"/>
      <c r="Y85" s="74"/>
      <c r="Z85" s="74"/>
      <c r="AA85" s="74"/>
      <c r="AB85" s="74"/>
      <c r="AC85" s="74"/>
      <c r="AD85" s="74"/>
      <c r="AE85" s="75"/>
      <c r="AF85" s="75"/>
      <c r="AG85" s="171"/>
      <c r="AH85" s="970"/>
      <c r="AI85" s="76"/>
      <c r="AJ85" s="76"/>
      <c r="AK85" s="76"/>
      <c r="AL85" s="76"/>
      <c r="AM85" s="70"/>
      <c r="AN85" s="71"/>
      <c r="AO85" s="71"/>
      <c r="AP85" s="72"/>
      <c r="AQ85" s="76"/>
      <c r="AR85" s="76"/>
      <c r="AS85" s="957"/>
      <c r="AT85" s="975"/>
      <c r="AU85" s="70"/>
      <c r="AV85" s="71"/>
      <c r="AW85" s="71"/>
      <c r="AX85" s="72"/>
      <c r="AY85" s="38"/>
      <c r="AZ85" s="38"/>
      <c r="BA85" s="38"/>
      <c r="BB85" s="38"/>
      <c r="BC85" s="38"/>
      <c r="BD85" s="79"/>
      <c r="BE85" s="80"/>
      <c r="BF85" s="80"/>
      <c r="BG85" s="81"/>
      <c r="BH85" s="984"/>
      <c r="BI85" s="939"/>
      <c r="BJ85" s="27"/>
      <c r="BK85" s="178"/>
      <c r="BL85" s="103"/>
      <c r="BM85" s="103"/>
      <c r="BN85" s="103"/>
      <c r="BO85" s="103"/>
    </row>
    <row r="86" spans="1:67" ht="23.25" customHeight="1" x14ac:dyDescent="0.2">
      <c r="A86" s="73">
        <f>IF(BM86&lt;($G$2-1+93),C86,C86+10)</f>
        <v>0</v>
      </c>
      <c r="B86" s="915" t="s">
        <v>33</v>
      </c>
      <c r="C86" s="963"/>
      <c r="D86" s="180"/>
      <c r="E86" s="180"/>
      <c r="F86" s="180"/>
      <c r="G86" s="180"/>
      <c r="H86" s="180"/>
      <c r="I86" s="179"/>
      <c r="J86" s="180"/>
      <c r="K86" s="965"/>
      <c r="L86" s="966"/>
      <c r="M86" s="966"/>
      <c r="N86" s="966"/>
      <c r="O86" s="966"/>
      <c r="P86" s="966"/>
      <c r="Q86" s="966"/>
      <c r="R86" s="966"/>
      <c r="S86" s="966"/>
      <c r="T86" s="966"/>
      <c r="U86" s="966"/>
      <c r="V86" s="966"/>
      <c r="W86" s="966"/>
      <c r="X86" s="966"/>
      <c r="Y86" s="966"/>
      <c r="Z86" s="966"/>
      <c r="AA86" s="966"/>
      <c r="AB86" s="966"/>
      <c r="AC86" s="966"/>
      <c r="AD86" s="967"/>
      <c r="AE86" s="968"/>
      <c r="AF86" s="968"/>
      <c r="AG86" s="968"/>
      <c r="AH86" s="969"/>
      <c r="AI86" s="951"/>
      <c r="AJ86" s="952"/>
      <c r="AK86" s="951"/>
      <c r="AL86" s="952"/>
      <c r="AM86" s="971"/>
      <c r="AN86" s="972"/>
      <c r="AO86" s="972"/>
      <c r="AP86" s="973"/>
      <c r="AQ86" s="949"/>
      <c r="AR86" s="949"/>
      <c r="AS86" s="955" t="str">
        <f>IF(AI86="","","0.")</f>
        <v/>
      </c>
      <c r="AT86" s="974" t="str">
        <f t="shared" ref="AT86" si="16">IF(AM86*0.05&gt;=AU86,"500",IF(AI86="","",IF(BL86=1,BN86,BO86)*1000))</f>
        <v/>
      </c>
      <c r="AU86" s="943" t="str">
        <f>IF(AM86="","",IF(BL86=1,AM86*BN86,IF(AM86*BN86*POWER(BO86,(BL86-1))&lt;=AM86*0.05,AM86*0.05,INT(AM86*BN86*POWER(BO86,BL86-1)))))</f>
        <v/>
      </c>
      <c r="AV86" s="944"/>
      <c r="AW86" s="944"/>
      <c r="AX86" s="945"/>
      <c r="AY86" s="978"/>
      <c r="AZ86" s="979"/>
      <c r="BA86" s="980"/>
      <c r="BB86" s="978"/>
      <c r="BC86" s="980"/>
      <c r="BD86" s="981" t="str">
        <f>IF(BB85="",AU86,ROUNDDOWN(AU86*AY85,0))</f>
        <v/>
      </c>
      <c r="BE86" s="947"/>
      <c r="BF86" s="947"/>
      <c r="BG86" s="982"/>
      <c r="BH86" s="983"/>
      <c r="BI86" s="937"/>
      <c r="BJ86" s="27"/>
      <c r="BK86" s="178"/>
      <c r="BL86" s="183">
        <f>G53-BM86+93</f>
        <v>2</v>
      </c>
      <c r="BM86" s="103">
        <f>IF(AH86=3,AI86,IF(AH86=4,AI86+63,AI86+93))</f>
        <v>93</v>
      </c>
      <c r="BN86" s="103" t="e">
        <f>VLOOKUP($AQ86,残価残存率表!$A$4:$D$48,3)</f>
        <v>#N/A</v>
      </c>
      <c r="BO86" s="103" t="e">
        <f>VLOOKUP($AQ86,残価残存率表!$A$4:$D$48,4)</f>
        <v>#N/A</v>
      </c>
    </row>
    <row r="87" spans="1:67" ht="6" customHeight="1" x14ac:dyDescent="0.2">
      <c r="A87" s="73">
        <f t="shared" si="15"/>
        <v>0</v>
      </c>
      <c r="B87" s="917"/>
      <c r="C87" s="964"/>
      <c r="D87" s="39"/>
      <c r="E87" s="39"/>
      <c r="F87" s="39"/>
      <c r="G87" s="39"/>
      <c r="H87" s="39"/>
      <c r="I87" s="39"/>
      <c r="J87" s="40"/>
      <c r="K87" s="74"/>
      <c r="L87" s="74"/>
      <c r="M87" s="74"/>
      <c r="N87" s="74"/>
      <c r="O87" s="74"/>
      <c r="P87" s="74"/>
      <c r="Q87" s="74"/>
      <c r="R87" s="74"/>
      <c r="S87" s="74"/>
      <c r="T87" s="74"/>
      <c r="U87" s="74"/>
      <c r="V87" s="74"/>
      <c r="W87" s="74"/>
      <c r="X87" s="74"/>
      <c r="Y87" s="74"/>
      <c r="Z87" s="74"/>
      <c r="AA87" s="74"/>
      <c r="AB87" s="74"/>
      <c r="AC87" s="74"/>
      <c r="AD87" s="74"/>
      <c r="AE87" s="75"/>
      <c r="AF87" s="75"/>
      <c r="AG87" s="171"/>
      <c r="AH87" s="970"/>
      <c r="AI87" s="76"/>
      <c r="AJ87" s="76"/>
      <c r="AK87" s="76"/>
      <c r="AL87" s="76"/>
      <c r="AM87" s="70"/>
      <c r="AN87" s="71"/>
      <c r="AO87" s="71"/>
      <c r="AP87" s="72"/>
      <c r="AQ87" s="76"/>
      <c r="AR87" s="76"/>
      <c r="AS87" s="957"/>
      <c r="AT87" s="975"/>
      <c r="AU87" s="70"/>
      <c r="AV87" s="71"/>
      <c r="AW87" s="71"/>
      <c r="AX87" s="72"/>
      <c r="AY87" s="38"/>
      <c r="AZ87" s="38"/>
      <c r="BA87" s="38"/>
      <c r="BB87" s="38"/>
      <c r="BC87" s="38"/>
      <c r="BD87" s="79"/>
      <c r="BE87" s="80"/>
      <c r="BF87" s="80"/>
      <c r="BG87" s="81"/>
      <c r="BH87" s="984"/>
      <c r="BI87" s="939"/>
      <c r="BJ87" s="27"/>
      <c r="BK87" s="178"/>
      <c r="BL87" s="103"/>
      <c r="BM87" s="103"/>
      <c r="BN87" s="103"/>
      <c r="BO87" s="103"/>
    </row>
    <row r="88" spans="1:67" ht="23.25" customHeight="1" x14ac:dyDescent="0.2">
      <c r="A88" s="73">
        <f>IF(BM88&lt;($G$2-1+93),C88,C88+10)</f>
        <v>0</v>
      </c>
      <c r="B88" s="915" t="s">
        <v>34</v>
      </c>
      <c r="C88" s="999"/>
      <c r="D88" s="180"/>
      <c r="E88" s="180"/>
      <c r="F88" s="180"/>
      <c r="G88" s="180"/>
      <c r="H88" s="180"/>
      <c r="I88" s="179"/>
      <c r="J88" s="180"/>
      <c r="K88" s="965"/>
      <c r="L88" s="966"/>
      <c r="M88" s="966"/>
      <c r="N88" s="966"/>
      <c r="O88" s="966"/>
      <c r="P88" s="966"/>
      <c r="Q88" s="966"/>
      <c r="R88" s="966"/>
      <c r="S88" s="966"/>
      <c r="T88" s="966"/>
      <c r="U88" s="966"/>
      <c r="V88" s="966"/>
      <c r="W88" s="966"/>
      <c r="X88" s="966"/>
      <c r="Y88" s="966"/>
      <c r="Z88" s="966"/>
      <c r="AA88" s="966"/>
      <c r="AB88" s="966"/>
      <c r="AC88" s="966"/>
      <c r="AD88" s="967"/>
      <c r="AE88" s="968"/>
      <c r="AF88" s="968"/>
      <c r="AG88" s="968"/>
      <c r="AH88" s="969"/>
      <c r="AI88" s="951"/>
      <c r="AJ88" s="952"/>
      <c r="AK88" s="951"/>
      <c r="AL88" s="952"/>
      <c r="AM88" s="971"/>
      <c r="AN88" s="972"/>
      <c r="AO88" s="972"/>
      <c r="AP88" s="973"/>
      <c r="AQ88" s="949"/>
      <c r="AR88" s="949"/>
      <c r="AS88" s="955" t="str">
        <f>IF(AI88="","","0.")</f>
        <v/>
      </c>
      <c r="AT88" s="974" t="str">
        <f t="shared" ref="AT88" si="17">IF(AM88*0.05&gt;=AU88,"500",IF(AI88="","",IF(BL88=1,BN88,BO88)*1000))</f>
        <v/>
      </c>
      <c r="AU88" s="943" t="str">
        <f>IF(AM88="","",IF(BL88=1,AM88*BN88,IF(AM88*BN88*POWER(BO88,(BL88-1))&lt;=AM88*0.05,AM88*0.05,INT(AM88*BN88*POWER(BO88,BL88-1)))))</f>
        <v/>
      </c>
      <c r="AV88" s="944"/>
      <c r="AW88" s="944"/>
      <c r="AX88" s="945"/>
      <c r="AY88" s="978"/>
      <c r="AZ88" s="979"/>
      <c r="BA88" s="980"/>
      <c r="BB88" s="978"/>
      <c r="BC88" s="980"/>
      <c r="BD88" s="981" t="str">
        <f>IF(BB87="",AU88,ROUNDDOWN(AU88*AY87,0))</f>
        <v/>
      </c>
      <c r="BE88" s="947"/>
      <c r="BF88" s="947"/>
      <c r="BG88" s="982"/>
      <c r="BH88" s="983"/>
      <c r="BI88" s="937"/>
      <c r="BJ88" s="27"/>
      <c r="BK88" s="178"/>
      <c r="BL88" s="183">
        <f>G53-BM88+93</f>
        <v>2</v>
      </c>
      <c r="BM88" s="103">
        <f>IF(AH88=3,AI88,IF(AH88=4,AI88+63,AI88+93))</f>
        <v>93</v>
      </c>
      <c r="BN88" s="103" t="e">
        <f>VLOOKUP($AQ88,残価残存率表!$A$4:$D$48,3)</f>
        <v>#N/A</v>
      </c>
      <c r="BO88" s="103" t="e">
        <f>VLOOKUP($AQ88,残価残存率表!$A$4:$D$48,4)</f>
        <v>#N/A</v>
      </c>
    </row>
    <row r="89" spans="1:67" ht="6" customHeight="1" x14ac:dyDescent="0.2">
      <c r="A89" s="73">
        <f t="shared" si="15"/>
        <v>0</v>
      </c>
      <c r="B89" s="917"/>
      <c r="C89" s="1000"/>
      <c r="D89" s="39"/>
      <c r="E89" s="39"/>
      <c r="F89" s="39"/>
      <c r="G89" s="39"/>
      <c r="H89" s="39"/>
      <c r="I89" s="39"/>
      <c r="J89" s="40"/>
      <c r="K89" s="74"/>
      <c r="L89" s="74"/>
      <c r="M89" s="74"/>
      <c r="N89" s="74"/>
      <c r="O89" s="74"/>
      <c r="P89" s="74"/>
      <c r="Q89" s="74"/>
      <c r="R89" s="74"/>
      <c r="S89" s="74"/>
      <c r="T89" s="74"/>
      <c r="U89" s="74"/>
      <c r="V89" s="74"/>
      <c r="W89" s="74"/>
      <c r="X89" s="74"/>
      <c r="Y89" s="74"/>
      <c r="Z89" s="74"/>
      <c r="AA89" s="74"/>
      <c r="AB89" s="74"/>
      <c r="AC89" s="74"/>
      <c r="AD89" s="74"/>
      <c r="AE89" s="75"/>
      <c r="AF89" s="75"/>
      <c r="AG89" s="171"/>
      <c r="AH89" s="970"/>
      <c r="AI89" s="76"/>
      <c r="AJ89" s="76"/>
      <c r="AK89" s="76"/>
      <c r="AL89" s="76"/>
      <c r="AM89" s="70"/>
      <c r="AN89" s="71"/>
      <c r="AO89" s="71"/>
      <c r="AP89" s="72"/>
      <c r="AQ89" s="76"/>
      <c r="AR89" s="76"/>
      <c r="AS89" s="957"/>
      <c r="AT89" s="975"/>
      <c r="AU89" s="70"/>
      <c r="AV89" s="71"/>
      <c r="AW89" s="71"/>
      <c r="AX89" s="72"/>
      <c r="AY89" s="38"/>
      <c r="AZ89" s="38"/>
      <c r="BA89" s="38"/>
      <c r="BB89" s="38"/>
      <c r="BC89" s="38"/>
      <c r="BD89" s="79"/>
      <c r="BE89" s="80"/>
      <c r="BF89" s="80"/>
      <c r="BG89" s="81"/>
      <c r="BH89" s="984"/>
      <c r="BI89" s="939"/>
      <c r="BJ89" s="27"/>
      <c r="BK89" s="178"/>
      <c r="BL89" s="103"/>
      <c r="BM89" s="103"/>
      <c r="BN89" s="103"/>
      <c r="BO89" s="103"/>
    </row>
    <row r="90" spans="1:67" ht="23.25" customHeight="1" x14ac:dyDescent="0.2">
      <c r="A90" s="73">
        <f>IF(BM90&lt;($G$2-1+93),C90,C90+10)</f>
        <v>0</v>
      </c>
      <c r="B90" s="915" t="s">
        <v>35</v>
      </c>
      <c r="C90" s="999"/>
      <c r="D90" s="180"/>
      <c r="E90" s="180"/>
      <c r="F90" s="180"/>
      <c r="G90" s="180"/>
      <c r="H90" s="180"/>
      <c r="I90" s="179"/>
      <c r="J90" s="180"/>
      <c r="K90" s="965"/>
      <c r="L90" s="966"/>
      <c r="M90" s="966"/>
      <c r="N90" s="966"/>
      <c r="O90" s="966"/>
      <c r="P90" s="966"/>
      <c r="Q90" s="966"/>
      <c r="R90" s="966"/>
      <c r="S90" s="966"/>
      <c r="T90" s="966"/>
      <c r="U90" s="966"/>
      <c r="V90" s="966"/>
      <c r="W90" s="966"/>
      <c r="X90" s="966"/>
      <c r="Y90" s="966"/>
      <c r="Z90" s="966"/>
      <c r="AA90" s="966"/>
      <c r="AB90" s="966"/>
      <c r="AC90" s="966"/>
      <c r="AD90" s="967"/>
      <c r="AE90" s="968"/>
      <c r="AF90" s="968"/>
      <c r="AG90" s="968"/>
      <c r="AH90" s="969"/>
      <c r="AI90" s="951"/>
      <c r="AJ90" s="952"/>
      <c r="AK90" s="951"/>
      <c r="AL90" s="952"/>
      <c r="AM90" s="971"/>
      <c r="AN90" s="972"/>
      <c r="AO90" s="972"/>
      <c r="AP90" s="973"/>
      <c r="AQ90" s="949"/>
      <c r="AR90" s="949"/>
      <c r="AS90" s="955" t="str">
        <f>IF(AI90="","","0.")</f>
        <v/>
      </c>
      <c r="AT90" s="974" t="str">
        <f t="shared" ref="AT90" si="18">IF(AM90*0.05&gt;=AU90,"500",IF(AI90="","",IF(BL90=1,BN90,BO90)*1000))</f>
        <v/>
      </c>
      <c r="AU90" s="943" t="str">
        <f>IF(AM90="","",IF(BL90=1,AM90*BN90,IF(AM90*BN90*POWER(BO90,(BL90-1))&lt;=AM90*0.05,AM90*0.05,INT(AM90*BN90*POWER(BO90,BL90-1)))))</f>
        <v/>
      </c>
      <c r="AV90" s="944"/>
      <c r="AW90" s="944"/>
      <c r="AX90" s="945"/>
      <c r="AY90" s="978"/>
      <c r="AZ90" s="979"/>
      <c r="BA90" s="980"/>
      <c r="BB90" s="978"/>
      <c r="BC90" s="980"/>
      <c r="BD90" s="981" t="str">
        <f>IF(BB89="",AU90,ROUNDDOWN(AU90*AY89,0))</f>
        <v/>
      </c>
      <c r="BE90" s="947"/>
      <c r="BF90" s="947"/>
      <c r="BG90" s="982"/>
      <c r="BH90" s="983"/>
      <c r="BI90" s="937"/>
      <c r="BJ90" s="27"/>
      <c r="BK90" s="178"/>
      <c r="BL90" s="183">
        <f>G53-BM90+93</f>
        <v>2</v>
      </c>
      <c r="BM90" s="103">
        <f>IF(AH90=3,AI90,IF(AH90=4,AI90+63,AI90+93))</f>
        <v>93</v>
      </c>
      <c r="BN90" s="103" t="e">
        <f>VLOOKUP($AQ90,残価残存率表!$A$4:$D$48,3)</f>
        <v>#N/A</v>
      </c>
      <c r="BO90" s="103" t="e">
        <f>VLOOKUP($AQ90,残価残存率表!$A$4:$D$48,4)</f>
        <v>#N/A</v>
      </c>
    </row>
    <row r="91" spans="1:67" ht="6" customHeight="1" x14ac:dyDescent="0.2">
      <c r="A91" s="73">
        <f t="shared" si="15"/>
        <v>0</v>
      </c>
      <c r="B91" s="917"/>
      <c r="C91" s="1000"/>
      <c r="D91" s="39"/>
      <c r="E91" s="39"/>
      <c r="F91" s="39"/>
      <c r="G91" s="39"/>
      <c r="H91" s="39"/>
      <c r="I91" s="39"/>
      <c r="J91" s="40"/>
      <c r="K91" s="74"/>
      <c r="L91" s="74"/>
      <c r="M91" s="74"/>
      <c r="N91" s="74"/>
      <c r="O91" s="74"/>
      <c r="P91" s="74"/>
      <c r="Q91" s="74"/>
      <c r="R91" s="74"/>
      <c r="S91" s="74"/>
      <c r="T91" s="74"/>
      <c r="U91" s="74"/>
      <c r="V91" s="74"/>
      <c r="W91" s="74"/>
      <c r="X91" s="74"/>
      <c r="Y91" s="74"/>
      <c r="Z91" s="74"/>
      <c r="AA91" s="74"/>
      <c r="AB91" s="74"/>
      <c r="AC91" s="74"/>
      <c r="AD91" s="74"/>
      <c r="AE91" s="75"/>
      <c r="AF91" s="75"/>
      <c r="AG91" s="171"/>
      <c r="AH91" s="970"/>
      <c r="AI91" s="37"/>
      <c r="AJ91" s="37"/>
      <c r="AK91" s="37"/>
      <c r="AL91" s="37"/>
      <c r="AM91" s="34"/>
      <c r="AN91" s="35"/>
      <c r="AO91" s="35"/>
      <c r="AP91" s="36"/>
      <c r="AQ91" s="37"/>
      <c r="AR91" s="37"/>
      <c r="AS91" s="957"/>
      <c r="AT91" s="975"/>
      <c r="AU91" s="70"/>
      <c r="AV91" s="71"/>
      <c r="AW91" s="71"/>
      <c r="AX91" s="72"/>
      <c r="AY91" s="38"/>
      <c r="AZ91" s="38"/>
      <c r="BA91" s="38"/>
      <c r="BB91" s="38"/>
      <c r="BC91" s="38"/>
      <c r="BD91" s="79"/>
      <c r="BE91" s="80"/>
      <c r="BF91" s="80"/>
      <c r="BG91" s="81"/>
      <c r="BH91" s="984"/>
      <c r="BI91" s="939"/>
      <c r="BJ91" s="27"/>
      <c r="BK91" s="178"/>
      <c r="BL91" s="103"/>
      <c r="BM91" s="103"/>
      <c r="BN91" s="103"/>
      <c r="BO91" s="103"/>
    </row>
    <row r="92" spans="1:67" ht="23.25" customHeight="1" x14ac:dyDescent="0.2">
      <c r="A92" s="73">
        <f>IF(BM92&lt;($G$2-1+93),C92,C92+10)</f>
        <v>0</v>
      </c>
      <c r="B92" s="915" t="s">
        <v>36</v>
      </c>
      <c r="C92" s="999"/>
      <c r="D92" s="180"/>
      <c r="E92" s="180"/>
      <c r="F92" s="180"/>
      <c r="G92" s="180"/>
      <c r="H92" s="180"/>
      <c r="I92" s="179"/>
      <c r="J92" s="180"/>
      <c r="K92" s="965"/>
      <c r="L92" s="966"/>
      <c r="M92" s="966"/>
      <c r="N92" s="966"/>
      <c r="O92" s="966"/>
      <c r="P92" s="966"/>
      <c r="Q92" s="966"/>
      <c r="R92" s="966"/>
      <c r="S92" s="966"/>
      <c r="T92" s="966"/>
      <c r="U92" s="966"/>
      <c r="V92" s="966"/>
      <c r="W92" s="966"/>
      <c r="X92" s="966"/>
      <c r="Y92" s="966"/>
      <c r="Z92" s="966"/>
      <c r="AA92" s="966"/>
      <c r="AB92" s="966"/>
      <c r="AC92" s="966"/>
      <c r="AD92" s="967"/>
      <c r="AE92" s="968"/>
      <c r="AF92" s="968"/>
      <c r="AG92" s="968"/>
      <c r="AH92" s="969"/>
      <c r="AI92" s="951"/>
      <c r="AJ92" s="952"/>
      <c r="AK92" s="951"/>
      <c r="AL92" s="952"/>
      <c r="AM92" s="971"/>
      <c r="AN92" s="972"/>
      <c r="AO92" s="972"/>
      <c r="AP92" s="973"/>
      <c r="AQ92" s="949"/>
      <c r="AR92" s="949"/>
      <c r="AS92" s="955" t="str">
        <f>IF(AI92="","","0.")</f>
        <v/>
      </c>
      <c r="AT92" s="974" t="str">
        <f t="shared" ref="AT92" si="19">IF(AM92*0.05&gt;=AU92,"500",IF(AI92="","",IF(BL92=1,BN92,BO92)*1000))</f>
        <v/>
      </c>
      <c r="AU92" s="943" t="str">
        <f>IF(AM92="","",IF(BL92=1,AM92*BN92,IF(AM92*BN92*POWER(BO92,(BL92-1))&lt;=AM92*0.05,AM92*0.05,INT(AM92*BN92*POWER(BO92,BL92-1)))))</f>
        <v/>
      </c>
      <c r="AV92" s="944"/>
      <c r="AW92" s="944"/>
      <c r="AX92" s="945"/>
      <c r="AY92" s="978"/>
      <c r="AZ92" s="979"/>
      <c r="BA92" s="980"/>
      <c r="BB92" s="978"/>
      <c r="BC92" s="980"/>
      <c r="BD92" s="981" t="str">
        <f>IF(BB91="",AU92,ROUNDDOWN(AU92*AY91,0))</f>
        <v/>
      </c>
      <c r="BE92" s="947"/>
      <c r="BF92" s="947"/>
      <c r="BG92" s="982"/>
      <c r="BH92" s="983"/>
      <c r="BI92" s="937"/>
      <c r="BJ92" s="27"/>
      <c r="BK92" s="178"/>
      <c r="BL92" s="183">
        <f>G53-BM92+93</f>
        <v>2</v>
      </c>
      <c r="BM92" s="103">
        <f>IF(AH92=3,AI92,IF(AH92=4,AI92+63,AI92+93))</f>
        <v>93</v>
      </c>
      <c r="BN92" s="103" t="e">
        <f>VLOOKUP($AQ92,残価残存率表!$A$4:$D$48,3)</f>
        <v>#N/A</v>
      </c>
      <c r="BO92" s="103" t="e">
        <f>VLOOKUP($AQ92,残価残存率表!$A$4:$D$48,4)</f>
        <v>#N/A</v>
      </c>
    </row>
    <row r="93" spans="1:67" ht="6" customHeight="1" x14ac:dyDescent="0.2">
      <c r="A93" s="73">
        <f t="shared" si="15"/>
        <v>0</v>
      </c>
      <c r="B93" s="917"/>
      <c r="C93" s="1000"/>
      <c r="D93" s="39"/>
      <c r="E93" s="39"/>
      <c r="F93" s="39"/>
      <c r="G93" s="39"/>
      <c r="H93" s="39"/>
      <c r="I93" s="39"/>
      <c r="J93" s="40"/>
      <c r="K93" s="74"/>
      <c r="L93" s="74"/>
      <c r="M93" s="74"/>
      <c r="N93" s="74"/>
      <c r="O93" s="74"/>
      <c r="P93" s="74"/>
      <c r="Q93" s="74"/>
      <c r="R93" s="74"/>
      <c r="S93" s="74"/>
      <c r="T93" s="74"/>
      <c r="U93" s="74"/>
      <c r="V93" s="74"/>
      <c r="W93" s="74"/>
      <c r="X93" s="74"/>
      <c r="Y93" s="74"/>
      <c r="Z93" s="74"/>
      <c r="AA93" s="74"/>
      <c r="AB93" s="74"/>
      <c r="AC93" s="74"/>
      <c r="AD93" s="74"/>
      <c r="AE93" s="75"/>
      <c r="AF93" s="75"/>
      <c r="AG93" s="171"/>
      <c r="AH93" s="970"/>
      <c r="AI93" s="76"/>
      <c r="AJ93" s="76"/>
      <c r="AK93" s="76"/>
      <c r="AL93" s="76"/>
      <c r="AM93" s="70"/>
      <c r="AN93" s="71"/>
      <c r="AO93" s="71"/>
      <c r="AP93" s="72"/>
      <c r="AQ93" s="76"/>
      <c r="AR93" s="76"/>
      <c r="AS93" s="957"/>
      <c r="AT93" s="975"/>
      <c r="AU93" s="70"/>
      <c r="AV93" s="71"/>
      <c r="AW93" s="71"/>
      <c r="AX93" s="72"/>
      <c r="AY93" s="38"/>
      <c r="AZ93" s="38"/>
      <c r="BA93" s="38"/>
      <c r="BB93" s="38"/>
      <c r="BC93" s="38"/>
      <c r="BD93" s="79"/>
      <c r="BE93" s="80"/>
      <c r="BF93" s="80"/>
      <c r="BG93" s="81"/>
      <c r="BH93" s="984"/>
      <c r="BI93" s="939"/>
      <c r="BJ93" s="27"/>
      <c r="BK93" s="178"/>
      <c r="BL93" s="103"/>
      <c r="BM93" s="103"/>
      <c r="BN93" s="103"/>
      <c r="BO93" s="103"/>
    </row>
    <row r="94" spans="1:67" ht="23.25" customHeight="1" x14ac:dyDescent="0.2">
      <c r="A94" s="73">
        <f>IF(BM94&lt;($G$2-1+93),C94,C94+10)</f>
        <v>0</v>
      </c>
      <c r="B94" s="915" t="s">
        <v>37</v>
      </c>
      <c r="C94" s="999"/>
      <c r="D94" s="180"/>
      <c r="E94" s="180"/>
      <c r="F94" s="180"/>
      <c r="G94" s="180"/>
      <c r="H94" s="180"/>
      <c r="I94" s="179"/>
      <c r="J94" s="180"/>
      <c r="K94" s="965"/>
      <c r="L94" s="966"/>
      <c r="M94" s="966"/>
      <c r="N94" s="966"/>
      <c r="O94" s="966"/>
      <c r="P94" s="966"/>
      <c r="Q94" s="966"/>
      <c r="R94" s="966"/>
      <c r="S94" s="966"/>
      <c r="T94" s="966"/>
      <c r="U94" s="966"/>
      <c r="V94" s="966"/>
      <c r="W94" s="966"/>
      <c r="X94" s="966"/>
      <c r="Y94" s="966"/>
      <c r="Z94" s="966"/>
      <c r="AA94" s="966"/>
      <c r="AB94" s="966"/>
      <c r="AC94" s="966"/>
      <c r="AD94" s="967"/>
      <c r="AE94" s="968"/>
      <c r="AF94" s="968"/>
      <c r="AG94" s="968"/>
      <c r="AH94" s="969"/>
      <c r="AI94" s="951"/>
      <c r="AJ94" s="952"/>
      <c r="AK94" s="951"/>
      <c r="AL94" s="952"/>
      <c r="AM94" s="971"/>
      <c r="AN94" s="972"/>
      <c r="AO94" s="972"/>
      <c r="AP94" s="973"/>
      <c r="AQ94" s="949"/>
      <c r="AR94" s="949"/>
      <c r="AS94" s="955" t="str">
        <f>IF(AI94="","","0.")</f>
        <v/>
      </c>
      <c r="AT94" s="974" t="str">
        <f t="shared" ref="AT94" si="20">IF(AM94*0.05&gt;=AU94,"500",IF(AI94="","",IF(BL94=1,BN94,BO94)*1000))</f>
        <v/>
      </c>
      <c r="AU94" s="943" t="str">
        <f>IF(AM94="","",IF(BL94=1,AM94*BN94,IF(AM94*BN94*POWER(BO94,(BL94-1))&lt;=AM94*0.05,AM94*0.05,INT(AM94*BN94*POWER(BO94,BL94-1)))))</f>
        <v/>
      </c>
      <c r="AV94" s="944"/>
      <c r="AW94" s="944"/>
      <c r="AX94" s="945"/>
      <c r="AY94" s="978"/>
      <c r="AZ94" s="979"/>
      <c r="BA94" s="980"/>
      <c r="BB94" s="978"/>
      <c r="BC94" s="980"/>
      <c r="BD94" s="981" t="str">
        <f>IF(BB93="",AU94,ROUNDDOWN(AU94*AY93,0))</f>
        <v/>
      </c>
      <c r="BE94" s="947"/>
      <c r="BF94" s="947"/>
      <c r="BG94" s="982"/>
      <c r="BH94" s="983"/>
      <c r="BI94" s="937"/>
      <c r="BJ94" s="27"/>
      <c r="BK94" s="178"/>
      <c r="BL94" s="183">
        <f>G53-BM94+93</f>
        <v>2</v>
      </c>
      <c r="BM94" s="103">
        <f>IF(AH94=3,AI94,IF(AH94=4,AI94+63,AI94+93))</f>
        <v>93</v>
      </c>
      <c r="BN94" s="103" t="e">
        <f>VLOOKUP($AQ94,残価残存率表!$A$4:$D$48,3)</f>
        <v>#N/A</v>
      </c>
      <c r="BO94" s="103" t="e">
        <f>VLOOKUP($AQ94,残価残存率表!$A$4:$D$48,4)</f>
        <v>#N/A</v>
      </c>
    </row>
    <row r="95" spans="1:67" ht="6" customHeight="1" x14ac:dyDescent="0.2">
      <c r="A95" s="73">
        <f t="shared" si="15"/>
        <v>0</v>
      </c>
      <c r="B95" s="917"/>
      <c r="C95" s="1000"/>
      <c r="D95" s="39"/>
      <c r="E95" s="39"/>
      <c r="F95" s="39"/>
      <c r="G95" s="39"/>
      <c r="H95" s="39"/>
      <c r="I95" s="39"/>
      <c r="J95" s="40"/>
      <c r="K95" s="74"/>
      <c r="L95" s="74"/>
      <c r="M95" s="74"/>
      <c r="N95" s="74"/>
      <c r="O95" s="74"/>
      <c r="P95" s="74"/>
      <c r="Q95" s="74"/>
      <c r="R95" s="74"/>
      <c r="S95" s="74"/>
      <c r="T95" s="74"/>
      <c r="U95" s="74"/>
      <c r="V95" s="74"/>
      <c r="W95" s="74"/>
      <c r="X95" s="74"/>
      <c r="Y95" s="74"/>
      <c r="Z95" s="74"/>
      <c r="AA95" s="74"/>
      <c r="AB95" s="74"/>
      <c r="AC95" s="74"/>
      <c r="AD95" s="74"/>
      <c r="AE95" s="75"/>
      <c r="AF95" s="75"/>
      <c r="AG95" s="171"/>
      <c r="AH95" s="970"/>
      <c r="AI95" s="76"/>
      <c r="AJ95" s="76"/>
      <c r="AK95" s="76"/>
      <c r="AL95" s="76"/>
      <c r="AM95" s="70"/>
      <c r="AN95" s="71"/>
      <c r="AO95" s="71"/>
      <c r="AP95" s="72"/>
      <c r="AQ95" s="76"/>
      <c r="AR95" s="76"/>
      <c r="AS95" s="957"/>
      <c r="AT95" s="975"/>
      <c r="AU95" s="70"/>
      <c r="AV95" s="71"/>
      <c r="AW95" s="71"/>
      <c r="AX95" s="72"/>
      <c r="AY95" s="38"/>
      <c r="AZ95" s="38"/>
      <c r="BA95" s="38"/>
      <c r="BB95" s="38"/>
      <c r="BC95" s="38"/>
      <c r="BD95" s="79"/>
      <c r="BE95" s="80"/>
      <c r="BF95" s="80"/>
      <c r="BG95" s="81"/>
      <c r="BH95" s="984"/>
      <c r="BI95" s="939"/>
      <c r="BJ95" s="27"/>
      <c r="BK95" s="178"/>
      <c r="BL95" s="103"/>
      <c r="BM95" s="103"/>
      <c r="BN95" s="103"/>
      <c r="BO95" s="103"/>
    </row>
    <row r="96" spans="1:67" ht="23.25" customHeight="1" x14ac:dyDescent="0.2">
      <c r="A96" s="73">
        <f>IF(BM96&lt;($G$2-1+93),C96,C96+10)</f>
        <v>0</v>
      </c>
      <c r="B96" s="915" t="s">
        <v>38</v>
      </c>
      <c r="C96" s="999"/>
      <c r="D96" s="180"/>
      <c r="E96" s="180"/>
      <c r="F96" s="180"/>
      <c r="G96" s="180"/>
      <c r="H96" s="180"/>
      <c r="I96" s="179"/>
      <c r="J96" s="180"/>
      <c r="K96" s="965"/>
      <c r="L96" s="966"/>
      <c r="M96" s="966"/>
      <c r="N96" s="966"/>
      <c r="O96" s="966"/>
      <c r="P96" s="966"/>
      <c r="Q96" s="966"/>
      <c r="R96" s="966"/>
      <c r="S96" s="966"/>
      <c r="T96" s="966"/>
      <c r="U96" s="966"/>
      <c r="V96" s="966"/>
      <c r="W96" s="966"/>
      <c r="X96" s="966"/>
      <c r="Y96" s="966"/>
      <c r="Z96" s="966"/>
      <c r="AA96" s="966"/>
      <c r="AB96" s="966"/>
      <c r="AC96" s="966"/>
      <c r="AD96" s="967"/>
      <c r="AE96" s="968"/>
      <c r="AF96" s="968"/>
      <c r="AG96" s="968"/>
      <c r="AH96" s="969"/>
      <c r="AI96" s="951"/>
      <c r="AJ96" s="952"/>
      <c r="AK96" s="951"/>
      <c r="AL96" s="952"/>
      <c r="AM96" s="971"/>
      <c r="AN96" s="972"/>
      <c r="AO96" s="972"/>
      <c r="AP96" s="973"/>
      <c r="AQ96" s="949"/>
      <c r="AR96" s="949"/>
      <c r="AS96" s="955" t="str">
        <f>IF(AI96="","","0.")</f>
        <v/>
      </c>
      <c r="AT96" s="974" t="str">
        <f t="shared" ref="AT96" si="21">IF(AM96*0.05&gt;=AU96,"500",IF(AI96="","",IF(BL96=1,BN96,BO96)*1000))</f>
        <v/>
      </c>
      <c r="AU96" s="943" t="str">
        <f>IF(AM96="","",IF(BL96=1,AM96*BN96,IF(AM96*BN96*POWER(BO96,(BL96-1))&lt;=AM96*0.05,AM96*0.05,INT(AM96*BN96*POWER(BO96,BL96-1)))))</f>
        <v/>
      </c>
      <c r="AV96" s="944"/>
      <c r="AW96" s="944"/>
      <c r="AX96" s="945"/>
      <c r="AY96" s="978"/>
      <c r="AZ96" s="979"/>
      <c r="BA96" s="980"/>
      <c r="BB96" s="978"/>
      <c r="BC96" s="980"/>
      <c r="BD96" s="981" t="str">
        <f>IF(BB95="",AU96,ROUNDDOWN(AU96*AY95,0))</f>
        <v/>
      </c>
      <c r="BE96" s="947"/>
      <c r="BF96" s="947"/>
      <c r="BG96" s="982"/>
      <c r="BH96" s="983"/>
      <c r="BI96" s="937"/>
      <c r="BJ96" s="27"/>
      <c r="BK96" s="178"/>
      <c r="BL96" s="183">
        <f>G53-BM96+93</f>
        <v>2</v>
      </c>
      <c r="BM96" s="103">
        <f>IF(AH96=3,AI96,IF(AH96=4,AI96+63,AI96+93))</f>
        <v>93</v>
      </c>
      <c r="BN96" s="103" t="e">
        <f>VLOOKUP($AQ96,残価残存率表!$A$4:$D$48,3)</f>
        <v>#N/A</v>
      </c>
      <c r="BO96" s="103" t="e">
        <f>VLOOKUP($AQ96,残価残存率表!$A$4:$D$48,4)</f>
        <v>#N/A</v>
      </c>
    </row>
    <row r="97" spans="1:67" ht="6" customHeight="1" x14ac:dyDescent="0.2">
      <c r="A97" s="73">
        <f t="shared" si="15"/>
        <v>0</v>
      </c>
      <c r="B97" s="917"/>
      <c r="C97" s="1000"/>
      <c r="D97" s="39"/>
      <c r="E97" s="39"/>
      <c r="F97" s="39"/>
      <c r="G97" s="39"/>
      <c r="H97" s="39"/>
      <c r="I97" s="39"/>
      <c r="J97" s="40"/>
      <c r="K97" s="74"/>
      <c r="L97" s="74"/>
      <c r="M97" s="74"/>
      <c r="N97" s="74"/>
      <c r="O97" s="74"/>
      <c r="P97" s="74"/>
      <c r="Q97" s="74"/>
      <c r="R97" s="74"/>
      <c r="S97" s="74"/>
      <c r="T97" s="74"/>
      <c r="U97" s="74"/>
      <c r="V97" s="74"/>
      <c r="W97" s="74"/>
      <c r="X97" s="74"/>
      <c r="Y97" s="74"/>
      <c r="Z97" s="74"/>
      <c r="AA97" s="74"/>
      <c r="AB97" s="74"/>
      <c r="AC97" s="74"/>
      <c r="AD97" s="74"/>
      <c r="AE97" s="75"/>
      <c r="AF97" s="75"/>
      <c r="AG97" s="171"/>
      <c r="AH97" s="970"/>
      <c r="AI97" s="76"/>
      <c r="AJ97" s="76"/>
      <c r="AK97" s="76"/>
      <c r="AL97" s="76"/>
      <c r="AM97" s="70"/>
      <c r="AN97" s="71"/>
      <c r="AO97" s="71"/>
      <c r="AP97" s="72"/>
      <c r="AQ97" s="76"/>
      <c r="AR97" s="76"/>
      <c r="AS97" s="957"/>
      <c r="AT97" s="975"/>
      <c r="AU97" s="70"/>
      <c r="AV97" s="71"/>
      <c r="AW97" s="71"/>
      <c r="AX97" s="72"/>
      <c r="AY97" s="38"/>
      <c r="AZ97" s="38"/>
      <c r="BA97" s="38"/>
      <c r="BB97" s="38"/>
      <c r="BC97" s="38"/>
      <c r="BD97" s="79"/>
      <c r="BE97" s="80"/>
      <c r="BF97" s="80"/>
      <c r="BG97" s="81"/>
      <c r="BH97" s="984"/>
      <c r="BI97" s="939"/>
      <c r="BJ97" s="27"/>
      <c r="BK97" s="178"/>
      <c r="BL97" s="103"/>
      <c r="BM97" s="103"/>
      <c r="BN97" s="103"/>
      <c r="BO97" s="103"/>
    </row>
    <row r="98" spans="1:67" ht="23.25" customHeight="1" x14ac:dyDescent="0.2">
      <c r="A98" s="73">
        <f>IF(BM98&lt;($G$2-1+93),C98,C98+10)</f>
        <v>0</v>
      </c>
      <c r="B98" s="915" t="s">
        <v>39</v>
      </c>
      <c r="C98" s="999"/>
      <c r="D98" s="180"/>
      <c r="E98" s="180"/>
      <c r="F98" s="180"/>
      <c r="G98" s="180"/>
      <c r="H98" s="180"/>
      <c r="I98" s="179"/>
      <c r="J98" s="180"/>
      <c r="K98" s="965"/>
      <c r="L98" s="966"/>
      <c r="M98" s="966"/>
      <c r="N98" s="966"/>
      <c r="O98" s="966"/>
      <c r="P98" s="966"/>
      <c r="Q98" s="966"/>
      <c r="R98" s="966"/>
      <c r="S98" s="966"/>
      <c r="T98" s="966"/>
      <c r="U98" s="966"/>
      <c r="V98" s="966"/>
      <c r="W98" s="966"/>
      <c r="X98" s="966"/>
      <c r="Y98" s="966"/>
      <c r="Z98" s="966"/>
      <c r="AA98" s="966"/>
      <c r="AB98" s="966"/>
      <c r="AC98" s="966"/>
      <c r="AD98" s="967"/>
      <c r="AE98" s="968"/>
      <c r="AF98" s="968"/>
      <c r="AG98" s="968"/>
      <c r="AH98" s="969"/>
      <c r="AI98" s="951"/>
      <c r="AJ98" s="952"/>
      <c r="AK98" s="951"/>
      <c r="AL98" s="952"/>
      <c r="AM98" s="971"/>
      <c r="AN98" s="972"/>
      <c r="AO98" s="972"/>
      <c r="AP98" s="973"/>
      <c r="AQ98" s="949"/>
      <c r="AR98" s="949"/>
      <c r="AS98" s="955" t="str">
        <f>IF(AI98="","","0.")</f>
        <v/>
      </c>
      <c r="AT98" s="974" t="str">
        <f t="shared" ref="AT98" si="22">IF(AM98*0.05&gt;=AU98,"500",IF(AI98="","",IF(BL98=1,BN98,BO98)*1000))</f>
        <v/>
      </c>
      <c r="AU98" s="943" t="str">
        <f>IF(AM98="","",IF(BL98=1,AM98*BN98,IF(AM98*BN98*POWER(BO98,(BL98-1))&lt;=AM98*0.05,AM98*0.05,INT(AM98*BN98*POWER(BO98,BL98-1)))))</f>
        <v/>
      </c>
      <c r="AV98" s="944"/>
      <c r="AW98" s="944"/>
      <c r="AX98" s="945"/>
      <c r="AY98" s="978"/>
      <c r="AZ98" s="979"/>
      <c r="BA98" s="980"/>
      <c r="BB98" s="978"/>
      <c r="BC98" s="980"/>
      <c r="BD98" s="981" t="str">
        <f>IF(BB97="",AU98,ROUNDDOWN(AU98*AY97,0))</f>
        <v/>
      </c>
      <c r="BE98" s="947"/>
      <c r="BF98" s="947"/>
      <c r="BG98" s="982"/>
      <c r="BH98" s="983"/>
      <c r="BI98" s="937"/>
      <c r="BJ98" s="27"/>
      <c r="BK98" s="178"/>
      <c r="BL98" s="183">
        <f>G53-BM98+93</f>
        <v>2</v>
      </c>
      <c r="BM98" s="103">
        <f>IF(AH98=3,AI98,IF(AH98=4,AI98+63,AI98+93))</f>
        <v>93</v>
      </c>
      <c r="BN98" s="103" t="e">
        <f>VLOOKUP($AQ98,残価残存率表!$A$4:$D$48,3)</f>
        <v>#N/A</v>
      </c>
      <c r="BO98" s="103" t="e">
        <f>VLOOKUP($AQ98,残価残存率表!$A$4:$D$48,4)</f>
        <v>#N/A</v>
      </c>
    </row>
    <row r="99" spans="1:67" ht="6" customHeight="1" x14ac:dyDescent="0.2">
      <c r="A99" s="73">
        <f t="shared" si="15"/>
        <v>0</v>
      </c>
      <c r="B99" s="917"/>
      <c r="C99" s="1000"/>
      <c r="D99" s="39"/>
      <c r="E99" s="39"/>
      <c r="F99" s="39"/>
      <c r="G99" s="39"/>
      <c r="H99" s="39"/>
      <c r="I99" s="39"/>
      <c r="J99" s="40"/>
      <c r="K99" s="74"/>
      <c r="L99" s="74"/>
      <c r="M99" s="74"/>
      <c r="N99" s="74"/>
      <c r="O99" s="74"/>
      <c r="P99" s="74"/>
      <c r="Q99" s="74"/>
      <c r="R99" s="74"/>
      <c r="S99" s="74"/>
      <c r="T99" s="74"/>
      <c r="U99" s="74"/>
      <c r="V99" s="74"/>
      <c r="W99" s="74"/>
      <c r="X99" s="74"/>
      <c r="Y99" s="74"/>
      <c r="Z99" s="74"/>
      <c r="AA99" s="74"/>
      <c r="AB99" s="74"/>
      <c r="AC99" s="74"/>
      <c r="AD99" s="74"/>
      <c r="AE99" s="75"/>
      <c r="AF99" s="75"/>
      <c r="AG99" s="171"/>
      <c r="AH99" s="970"/>
      <c r="AI99" s="76"/>
      <c r="AJ99" s="76"/>
      <c r="AK99" s="76"/>
      <c r="AL99" s="76"/>
      <c r="AM99" s="70"/>
      <c r="AN99" s="71"/>
      <c r="AO99" s="71"/>
      <c r="AP99" s="72"/>
      <c r="AQ99" s="76"/>
      <c r="AR99" s="76"/>
      <c r="AS99" s="957"/>
      <c r="AT99" s="975"/>
      <c r="AU99" s="70"/>
      <c r="AV99" s="71"/>
      <c r="AW99" s="71"/>
      <c r="AX99" s="72"/>
      <c r="AY99" s="38"/>
      <c r="AZ99" s="38"/>
      <c r="BA99" s="38"/>
      <c r="BB99" s="38"/>
      <c r="BC99" s="38"/>
      <c r="BD99" s="79"/>
      <c r="BE99" s="80"/>
      <c r="BF99" s="80"/>
      <c r="BG99" s="81"/>
      <c r="BH99" s="984"/>
      <c r="BI99" s="939"/>
      <c r="BJ99" s="27"/>
      <c r="BK99" s="178"/>
      <c r="BL99" s="103"/>
      <c r="BM99" s="103"/>
      <c r="BN99" s="103"/>
      <c r="BO99" s="103"/>
    </row>
    <row r="100" spans="1:67" ht="23.25" customHeight="1" x14ac:dyDescent="0.2">
      <c r="A100" s="73">
        <f>IF(BM100&lt;($G$2-1+93),C100,C100+10)</f>
        <v>0</v>
      </c>
      <c r="B100" s="915" t="s">
        <v>40</v>
      </c>
      <c r="C100" s="999"/>
      <c r="D100" s="180"/>
      <c r="E100" s="180"/>
      <c r="F100" s="180"/>
      <c r="G100" s="180"/>
      <c r="H100" s="180"/>
      <c r="I100" s="179"/>
      <c r="J100" s="180"/>
      <c r="K100" s="965"/>
      <c r="L100" s="966"/>
      <c r="M100" s="966"/>
      <c r="N100" s="966"/>
      <c r="O100" s="966"/>
      <c r="P100" s="966"/>
      <c r="Q100" s="966"/>
      <c r="R100" s="966"/>
      <c r="S100" s="966"/>
      <c r="T100" s="966"/>
      <c r="U100" s="966"/>
      <c r="V100" s="966"/>
      <c r="W100" s="966"/>
      <c r="X100" s="966"/>
      <c r="Y100" s="966"/>
      <c r="Z100" s="966"/>
      <c r="AA100" s="966"/>
      <c r="AB100" s="966"/>
      <c r="AC100" s="966"/>
      <c r="AD100" s="967"/>
      <c r="AE100" s="968"/>
      <c r="AF100" s="968"/>
      <c r="AG100" s="968"/>
      <c r="AH100" s="969"/>
      <c r="AI100" s="951"/>
      <c r="AJ100" s="952"/>
      <c r="AK100" s="951"/>
      <c r="AL100" s="952"/>
      <c r="AM100" s="971"/>
      <c r="AN100" s="972"/>
      <c r="AO100" s="972"/>
      <c r="AP100" s="973"/>
      <c r="AQ100" s="949"/>
      <c r="AR100" s="949"/>
      <c r="AS100" s="955" t="str">
        <f>IF(AI100="","","0.")</f>
        <v/>
      </c>
      <c r="AT100" s="974" t="str">
        <f t="shared" ref="AT100" si="23">IF(AM100*0.05&gt;=AU100,"500",IF(AI100="","",IF(BL100=1,BN100,BO100)*1000))</f>
        <v/>
      </c>
      <c r="AU100" s="943" t="str">
        <f>IF(AM100="","",IF(BL100=1,AM100*BN100,IF(AM100*BN100*POWER(BO100,(BL100-1))&lt;=AM100*0.05,AM100*0.05,INT(AM100*BN100*POWER(BO100,BL100-1)))))</f>
        <v/>
      </c>
      <c r="AV100" s="944"/>
      <c r="AW100" s="944"/>
      <c r="AX100" s="945"/>
      <c r="AY100" s="978"/>
      <c r="AZ100" s="979"/>
      <c r="BA100" s="980"/>
      <c r="BB100" s="978"/>
      <c r="BC100" s="980"/>
      <c r="BD100" s="981" t="str">
        <f>IF(BB99="",AU100,ROUNDDOWN(AU100*AY99,0))</f>
        <v/>
      </c>
      <c r="BE100" s="947"/>
      <c r="BF100" s="947"/>
      <c r="BG100" s="982"/>
      <c r="BH100" s="983"/>
      <c r="BI100" s="937"/>
      <c r="BJ100" s="27"/>
      <c r="BK100" s="178"/>
      <c r="BL100" s="183">
        <f>G53-BM100+93</f>
        <v>2</v>
      </c>
      <c r="BM100" s="103">
        <f>IF(AH100=3,AI100,IF(AH100=4,AI100+63,AI100+93))</f>
        <v>93</v>
      </c>
      <c r="BN100" s="103" t="e">
        <f>VLOOKUP($AQ100,残価残存率表!$A$4:$D$48,3)</f>
        <v>#N/A</v>
      </c>
      <c r="BO100" s="103" t="e">
        <f>VLOOKUP($AQ100,残価残存率表!$A$4:$D$48,4)</f>
        <v>#N/A</v>
      </c>
    </row>
    <row r="101" spans="1:67" ht="6" customHeight="1" thickBot="1" x14ac:dyDescent="0.25">
      <c r="B101" s="1024"/>
      <c r="C101" s="1025"/>
      <c r="D101" s="39"/>
      <c r="E101" s="39"/>
      <c r="F101" s="39"/>
      <c r="G101" s="39"/>
      <c r="H101" s="39"/>
      <c r="I101" s="39"/>
      <c r="J101" s="40"/>
      <c r="K101" s="74"/>
      <c r="L101" s="74"/>
      <c r="M101" s="74"/>
      <c r="N101" s="74"/>
      <c r="O101" s="74"/>
      <c r="P101" s="74"/>
      <c r="Q101" s="74"/>
      <c r="R101" s="74"/>
      <c r="S101" s="74"/>
      <c r="T101" s="74"/>
      <c r="U101" s="74"/>
      <c r="V101" s="74"/>
      <c r="W101" s="74"/>
      <c r="X101" s="74"/>
      <c r="Y101" s="74"/>
      <c r="Z101" s="74"/>
      <c r="AA101" s="74"/>
      <c r="AB101" s="74"/>
      <c r="AC101" s="74"/>
      <c r="AD101" s="74"/>
      <c r="AE101" s="75"/>
      <c r="AF101" s="75"/>
      <c r="AG101" s="171"/>
      <c r="AH101" s="970"/>
      <c r="AI101" s="76"/>
      <c r="AJ101" s="76"/>
      <c r="AK101" s="76"/>
      <c r="AL101" s="76"/>
      <c r="AM101" s="168"/>
      <c r="AN101" s="169"/>
      <c r="AO101" s="169"/>
      <c r="AP101" s="170"/>
      <c r="AQ101" s="182"/>
      <c r="AR101" s="182"/>
      <c r="AS101" s="956"/>
      <c r="AT101" s="1023"/>
      <c r="AU101" s="168"/>
      <c r="AV101" s="169"/>
      <c r="AW101" s="169"/>
      <c r="AX101" s="170"/>
      <c r="AY101" s="38"/>
      <c r="AZ101" s="38"/>
      <c r="BA101" s="38"/>
      <c r="BB101" s="38"/>
      <c r="BC101" s="38"/>
      <c r="BD101" s="79"/>
      <c r="BE101" s="80"/>
      <c r="BF101" s="80"/>
      <c r="BG101" s="81"/>
      <c r="BH101" s="984"/>
      <c r="BI101" s="939"/>
      <c r="BJ101" s="27"/>
      <c r="BK101" s="178"/>
      <c r="BL101" s="178"/>
      <c r="BM101" s="178"/>
      <c r="BN101" s="178"/>
      <c r="BO101" s="178"/>
    </row>
    <row r="102" spans="1:67" ht="23.25" customHeight="1" x14ac:dyDescent="0.2">
      <c r="B102" s="1001"/>
      <c r="C102" s="1002"/>
      <c r="D102" s="1002"/>
      <c r="E102" s="1002"/>
      <c r="F102" s="1002"/>
      <c r="G102" s="1002"/>
      <c r="H102" s="1002"/>
      <c r="I102" s="1002"/>
      <c r="J102" s="1002"/>
      <c r="K102" s="1002"/>
      <c r="L102" s="1002"/>
      <c r="M102" s="1002"/>
      <c r="N102" s="1002"/>
      <c r="O102" s="1002"/>
      <c r="P102" s="1002"/>
      <c r="Q102" s="1002"/>
      <c r="R102" s="1002"/>
      <c r="S102" s="1002"/>
      <c r="T102" s="1002"/>
      <c r="U102" s="1002"/>
      <c r="V102" s="1003"/>
      <c r="W102" s="1006" t="s">
        <v>15</v>
      </c>
      <c r="X102" s="1007"/>
      <c r="Y102" s="1007"/>
      <c r="Z102" s="1007"/>
      <c r="AA102" s="1007"/>
      <c r="AB102" s="1007"/>
      <c r="AC102" s="1007"/>
      <c r="AD102" s="1008"/>
      <c r="AE102" s="1012">
        <f>SUM(AE61:AG100)</f>
        <v>0</v>
      </c>
      <c r="AF102" s="1013"/>
      <c r="AG102" s="1013"/>
      <c r="AH102" s="1014"/>
      <c r="AI102" s="1015"/>
      <c r="AJ102" s="1015"/>
      <c r="AK102" s="1015"/>
      <c r="AL102" s="1016"/>
      <c r="AM102" s="1020">
        <f>SUM(AM61:AM101)</f>
        <v>0</v>
      </c>
      <c r="AN102" s="1021"/>
      <c r="AO102" s="1021"/>
      <c r="AP102" s="1022"/>
      <c r="AQ102" s="1026"/>
      <c r="AR102" s="1027"/>
      <c r="AS102" s="1027"/>
      <c r="AT102" s="1028"/>
      <c r="AU102" s="1020">
        <f>SUM(AU61:AU101)</f>
        <v>0</v>
      </c>
      <c r="AV102" s="1021"/>
      <c r="AW102" s="1021"/>
      <c r="AX102" s="1022"/>
      <c r="AY102" s="1032"/>
      <c r="AZ102" s="1027"/>
      <c r="BA102" s="1027"/>
      <c r="BB102" s="1027"/>
      <c r="BC102" s="1028"/>
      <c r="BD102" s="1033">
        <f>SUM(BD61:BD101)</f>
        <v>0</v>
      </c>
      <c r="BE102" s="1034"/>
      <c r="BF102" s="1034"/>
      <c r="BG102" s="1035"/>
      <c r="BH102" s="33"/>
      <c r="BI102" s="33"/>
      <c r="BJ102" s="178"/>
      <c r="BK102" s="178"/>
      <c r="BL102" s="178"/>
      <c r="BM102" s="178"/>
      <c r="BN102" s="178"/>
      <c r="BO102" s="178"/>
    </row>
    <row r="103" spans="1:67" ht="5.25" customHeight="1" thickBot="1" x14ac:dyDescent="0.2">
      <c r="B103" s="1004"/>
      <c r="C103" s="1004"/>
      <c r="D103" s="1004"/>
      <c r="E103" s="1004"/>
      <c r="F103" s="1004"/>
      <c r="G103" s="1004"/>
      <c r="H103" s="1004"/>
      <c r="I103" s="1004"/>
      <c r="J103" s="1004"/>
      <c r="K103" s="1004"/>
      <c r="L103" s="1004"/>
      <c r="M103" s="1004"/>
      <c r="N103" s="1004"/>
      <c r="O103" s="1004"/>
      <c r="P103" s="1004"/>
      <c r="Q103" s="1004"/>
      <c r="R103" s="1004"/>
      <c r="S103" s="1004"/>
      <c r="T103" s="1004"/>
      <c r="U103" s="1004"/>
      <c r="V103" s="1005"/>
      <c r="W103" s="1009"/>
      <c r="X103" s="1010"/>
      <c r="Y103" s="1010"/>
      <c r="Z103" s="1010"/>
      <c r="AA103" s="1010"/>
      <c r="AB103" s="1010"/>
      <c r="AC103" s="1010"/>
      <c r="AD103" s="1011"/>
      <c r="AE103" s="150"/>
      <c r="AF103" s="151"/>
      <c r="AG103" s="152"/>
      <c r="AH103" s="1017"/>
      <c r="AI103" s="1018"/>
      <c r="AJ103" s="1018"/>
      <c r="AK103" s="1018"/>
      <c r="AL103" s="1019"/>
      <c r="AM103" s="153"/>
      <c r="AN103" s="154"/>
      <c r="AO103" s="154"/>
      <c r="AP103" s="155"/>
      <c r="AQ103" s="1029"/>
      <c r="AR103" s="1030"/>
      <c r="AS103" s="1030"/>
      <c r="AT103" s="1031"/>
      <c r="AU103" s="153"/>
      <c r="AV103" s="154"/>
      <c r="AW103" s="154"/>
      <c r="AX103" s="155"/>
      <c r="AY103" s="1029"/>
      <c r="AZ103" s="1030"/>
      <c r="BA103" s="1030"/>
      <c r="BB103" s="1030"/>
      <c r="BC103" s="1031"/>
      <c r="BD103" s="153"/>
      <c r="BE103" s="154"/>
      <c r="BF103" s="154"/>
      <c r="BG103" s="156"/>
      <c r="BH103" s="33"/>
      <c r="BI103" s="33"/>
      <c r="BJ103" s="178"/>
      <c r="BK103" s="178"/>
      <c r="BL103" s="178"/>
      <c r="BM103" s="178"/>
      <c r="BN103" s="178"/>
      <c r="BO103" s="178"/>
    </row>
    <row r="104" spans="1:67" ht="7.5" customHeight="1" thickBot="1" x14ac:dyDescent="0.2">
      <c r="B104" s="23"/>
      <c r="C104" s="23"/>
      <c r="D104" s="858" t="s">
        <v>248</v>
      </c>
      <c r="E104" s="858"/>
      <c r="F104" s="858"/>
      <c r="G104" s="1036">
        <f>申告書表紙!P2</f>
        <v>2</v>
      </c>
      <c r="H104" s="1036"/>
      <c r="I104" s="858" t="s">
        <v>0</v>
      </c>
      <c r="J104" s="858"/>
      <c r="K104" s="858"/>
      <c r="L104" s="23"/>
      <c r="M104" s="23"/>
      <c r="N104" s="23"/>
      <c r="O104" s="23"/>
      <c r="P104" s="23"/>
      <c r="Q104" s="23"/>
      <c r="R104" s="914" t="s">
        <v>135</v>
      </c>
      <c r="S104" s="914"/>
      <c r="T104" s="914"/>
      <c r="U104" s="914"/>
      <c r="V104" s="914"/>
      <c r="W104" s="914"/>
      <c r="X104" s="914"/>
      <c r="Y104" s="914"/>
      <c r="Z104" s="914"/>
      <c r="AA104" s="914"/>
      <c r="AB104" s="914"/>
      <c r="AC104" s="914"/>
      <c r="AD104" s="914"/>
      <c r="AE104" s="914"/>
      <c r="AF104" s="914"/>
      <c r="AG104" s="914"/>
      <c r="AH104" s="914"/>
      <c r="AI104" s="914"/>
      <c r="AJ104" s="914"/>
      <c r="AK104" s="914"/>
      <c r="AL104" s="914"/>
      <c r="AM104" s="914"/>
      <c r="AN104" s="914"/>
      <c r="AO104" s="914"/>
      <c r="AP104" s="914"/>
      <c r="AQ104" s="914"/>
      <c r="AR104" s="914"/>
      <c r="AS104" s="914"/>
      <c r="AT104" s="914"/>
      <c r="AU104" s="24"/>
      <c r="AV104" s="24"/>
      <c r="AW104" s="24"/>
      <c r="AX104" s="24"/>
      <c r="AY104" s="178"/>
      <c r="AZ104" s="178"/>
      <c r="BA104" s="178"/>
      <c r="BB104" s="178"/>
      <c r="BC104" s="178"/>
      <c r="BD104" s="24"/>
      <c r="BE104" s="24"/>
      <c r="BF104" s="24"/>
      <c r="BG104" s="24"/>
      <c r="BH104" s="178"/>
      <c r="BI104" s="178"/>
      <c r="BJ104" s="863" t="s">
        <v>44</v>
      </c>
      <c r="BK104" s="178"/>
      <c r="BL104" s="178"/>
      <c r="BM104" s="178"/>
      <c r="BN104" s="178"/>
      <c r="BO104" s="178"/>
    </row>
    <row r="105" spans="1:67" ht="7.5" customHeight="1" thickBot="1" x14ac:dyDescent="0.2">
      <c r="B105" s="23"/>
      <c r="C105" s="23"/>
      <c r="D105" s="858"/>
      <c r="E105" s="858"/>
      <c r="F105" s="858"/>
      <c r="G105" s="1036"/>
      <c r="H105" s="1036"/>
      <c r="I105" s="858"/>
      <c r="J105" s="858"/>
      <c r="K105" s="858"/>
      <c r="L105" s="23"/>
      <c r="M105" s="23"/>
      <c r="N105" s="23"/>
      <c r="O105" s="23"/>
      <c r="P105" s="23"/>
      <c r="Q105" s="23"/>
      <c r="R105" s="914"/>
      <c r="S105" s="914"/>
      <c r="T105" s="914"/>
      <c r="U105" s="914"/>
      <c r="V105" s="914"/>
      <c r="W105" s="914"/>
      <c r="X105" s="914"/>
      <c r="Y105" s="914"/>
      <c r="Z105" s="914"/>
      <c r="AA105" s="914"/>
      <c r="AB105" s="914"/>
      <c r="AC105" s="914"/>
      <c r="AD105" s="914"/>
      <c r="AE105" s="914"/>
      <c r="AF105" s="914"/>
      <c r="AG105" s="914"/>
      <c r="AH105" s="914"/>
      <c r="AI105" s="914"/>
      <c r="AJ105" s="914"/>
      <c r="AK105" s="914"/>
      <c r="AL105" s="914"/>
      <c r="AM105" s="914"/>
      <c r="AN105" s="914"/>
      <c r="AO105" s="914"/>
      <c r="AP105" s="914"/>
      <c r="AQ105" s="914"/>
      <c r="AR105" s="914"/>
      <c r="AS105" s="914"/>
      <c r="AT105" s="914"/>
      <c r="AU105" s="864" t="s">
        <v>2</v>
      </c>
      <c r="AV105" s="865"/>
      <c r="AW105" s="865"/>
      <c r="AX105" s="865"/>
      <c r="AY105" s="865"/>
      <c r="AZ105" s="865"/>
      <c r="BA105" s="865"/>
      <c r="BB105" s="865"/>
      <c r="BC105" s="865"/>
      <c r="BD105" s="865"/>
      <c r="BE105" s="865"/>
      <c r="BF105" s="866"/>
      <c r="BG105" s="870" t="s">
        <v>254</v>
      </c>
      <c r="BH105" s="871"/>
      <c r="BI105" s="874" t="s">
        <v>3</v>
      </c>
      <c r="BJ105" s="863"/>
      <c r="BK105" s="178"/>
      <c r="BL105" s="178"/>
      <c r="BM105" s="178"/>
      <c r="BN105" s="178"/>
      <c r="BO105" s="178"/>
    </row>
    <row r="106" spans="1:67" ht="7.5" customHeight="1" x14ac:dyDescent="0.15">
      <c r="B106" s="895" t="s">
        <v>16</v>
      </c>
      <c r="C106" s="897" t="s">
        <v>1</v>
      </c>
      <c r="D106" s="897"/>
      <c r="E106" s="897"/>
      <c r="F106" s="897"/>
      <c r="G106" s="897"/>
      <c r="H106" s="897"/>
      <c r="I106" s="897"/>
      <c r="J106" s="897"/>
      <c r="K106" s="897"/>
      <c r="L106" s="897"/>
      <c r="M106" s="897"/>
      <c r="N106" s="897"/>
      <c r="O106" s="897"/>
      <c r="P106" s="899" t="s">
        <v>16</v>
      </c>
      <c r="Q106" s="900"/>
      <c r="R106" s="914"/>
      <c r="S106" s="914"/>
      <c r="T106" s="914"/>
      <c r="U106" s="914"/>
      <c r="V106" s="914"/>
      <c r="W106" s="914"/>
      <c r="X106" s="914"/>
      <c r="Y106" s="914"/>
      <c r="Z106" s="914"/>
      <c r="AA106" s="914"/>
      <c r="AB106" s="914"/>
      <c r="AC106" s="914"/>
      <c r="AD106" s="914"/>
      <c r="AE106" s="914"/>
      <c r="AF106" s="914"/>
      <c r="AG106" s="914"/>
      <c r="AH106" s="914"/>
      <c r="AI106" s="914"/>
      <c r="AJ106" s="914"/>
      <c r="AK106" s="914"/>
      <c r="AL106" s="914"/>
      <c r="AM106" s="914"/>
      <c r="AN106" s="914"/>
      <c r="AO106" s="914"/>
      <c r="AP106" s="914"/>
      <c r="AQ106" s="914"/>
      <c r="AR106" s="914"/>
      <c r="AS106" s="914"/>
      <c r="AT106" s="914"/>
      <c r="AU106" s="867"/>
      <c r="AV106" s="868"/>
      <c r="AW106" s="868"/>
      <c r="AX106" s="868"/>
      <c r="AY106" s="868"/>
      <c r="AZ106" s="868"/>
      <c r="BA106" s="868"/>
      <c r="BB106" s="868"/>
      <c r="BC106" s="868"/>
      <c r="BD106" s="868"/>
      <c r="BE106" s="868"/>
      <c r="BF106" s="869"/>
      <c r="BG106" s="872"/>
      <c r="BH106" s="873"/>
      <c r="BI106" s="875"/>
      <c r="BJ106" s="863"/>
      <c r="BK106" s="178"/>
      <c r="BL106" s="178"/>
      <c r="BM106" s="178"/>
      <c r="BN106" s="178"/>
      <c r="BO106" s="178"/>
    </row>
    <row r="107" spans="1:67" ht="7.5" customHeight="1" x14ac:dyDescent="0.15">
      <c r="B107" s="896"/>
      <c r="C107" s="898"/>
      <c r="D107" s="898"/>
      <c r="E107" s="898"/>
      <c r="F107" s="898"/>
      <c r="G107" s="898"/>
      <c r="H107" s="898"/>
      <c r="I107" s="898"/>
      <c r="J107" s="898"/>
      <c r="K107" s="898"/>
      <c r="L107" s="898"/>
      <c r="M107" s="898"/>
      <c r="N107" s="898"/>
      <c r="O107" s="898"/>
      <c r="P107" s="901"/>
      <c r="Q107" s="902"/>
      <c r="R107" s="914"/>
      <c r="S107" s="914"/>
      <c r="T107" s="914"/>
      <c r="U107" s="914"/>
      <c r="V107" s="914"/>
      <c r="W107" s="914"/>
      <c r="X107" s="914"/>
      <c r="Y107" s="914"/>
      <c r="Z107" s="914"/>
      <c r="AA107" s="914"/>
      <c r="AB107" s="914"/>
      <c r="AC107" s="914"/>
      <c r="AD107" s="914"/>
      <c r="AE107" s="914"/>
      <c r="AF107" s="914"/>
      <c r="AG107" s="914"/>
      <c r="AH107" s="914"/>
      <c r="AI107" s="914"/>
      <c r="AJ107" s="914"/>
      <c r="AK107" s="914"/>
      <c r="AL107" s="914"/>
      <c r="AM107" s="914"/>
      <c r="AN107" s="914"/>
      <c r="AO107" s="914"/>
      <c r="AP107" s="914"/>
      <c r="AQ107" s="914"/>
      <c r="AR107" s="914"/>
      <c r="AS107" s="914"/>
      <c r="AT107" s="914"/>
      <c r="AU107" s="903">
        <f>申告書表紙!G22</f>
        <v>0</v>
      </c>
      <c r="AV107" s="904"/>
      <c r="AW107" s="904"/>
      <c r="AX107" s="904"/>
      <c r="AY107" s="904"/>
      <c r="AZ107" s="904"/>
      <c r="BA107" s="904"/>
      <c r="BB107" s="904"/>
      <c r="BC107" s="904"/>
      <c r="BD107" s="904"/>
      <c r="BE107" s="904"/>
      <c r="BF107" s="904"/>
      <c r="BG107" s="872"/>
      <c r="BH107" s="873"/>
      <c r="BI107" s="875"/>
      <c r="BJ107" s="863"/>
      <c r="BK107" s="178"/>
      <c r="BL107" s="178"/>
      <c r="BM107" s="178"/>
      <c r="BN107" s="178"/>
      <c r="BO107" s="178"/>
    </row>
    <row r="108" spans="1:67" ht="23.25" customHeight="1" thickBot="1" x14ac:dyDescent="0.2">
      <c r="B108" s="148"/>
      <c r="C108" s="30">
        <f>申告書表紙!AI4</f>
        <v>0</v>
      </c>
      <c r="D108" s="30">
        <f>申告書表紙!AJ4</f>
        <v>0</v>
      </c>
      <c r="E108" s="30">
        <f>申告書表紙!AK4</f>
        <v>0</v>
      </c>
      <c r="F108" s="30">
        <f>申告書表紙!AL4</f>
        <v>0</v>
      </c>
      <c r="G108" s="30">
        <f>申告書表紙!AM4</f>
        <v>0</v>
      </c>
      <c r="H108" s="30">
        <f>申告書表紙!AN4</f>
        <v>0</v>
      </c>
      <c r="I108" s="30">
        <f>申告書表紙!AO4</f>
        <v>0</v>
      </c>
      <c r="J108" s="30">
        <f>申告書表紙!AP4</f>
        <v>0</v>
      </c>
      <c r="K108" s="30">
        <f>申告書表紙!AQ4</f>
        <v>0</v>
      </c>
      <c r="L108" s="30">
        <f>申告書表紙!AR4</f>
        <v>0</v>
      </c>
      <c r="M108" s="30">
        <f>申告書表紙!AS4</f>
        <v>0</v>
      </c>
      <c r="N108" s="30">
        <f>申告書表紙!AT4</f>
        <v>0</v>
      </c>
      <c r="O108" s="184">
        <f>申告書表紙!AU4</f>
        <v>0</v>
      </c>
      <c r="P108" s="25"/>
      <c r="Q108" s="26"/>
      <c r="R108" s="907"/>
      <c r="S108" s="908"/>
      <c r="T108" s="908"/>
      <c r="U108" s="908"/>
      <c r="V108" s="908"/>
      <c r="W108" s="908"/>
      <c r="X108" s="908"/>
      <c r="Y108" s="908"/>
      <c r="Z108" s="908"/>
      <c r="AA108" s="908"/>
      <c r="AB108" s="908"/>
      <c r="AC108" s="908"/>
      <c r="AD108" s="908"/>
      <c r="AE108" s="908"/>
      <c r="AF108" s="908"/>
      <c r="AG108" s="908"/>
      <c r="AH108" s="908"/>
      <c r="AI108" s="908"/>
      <c r="AJ108" s="908"/>
      <c r="AK108" s="908"/>
      <c r="AL108" s="908"/>
      <c r="AM108" s="908"/>
      <c r="AN108" s="908"/>
      <c r="AO108" s="908"/>
      <c r="AP108" s="908"/>
      <c r="AQ108" s="908"/>
      <c r="AR108" s="908"/>
      <c r="AS108" s="908"/>
      <c r="AT108" s="909"/>
      <c r="AU108" s="905"/>
      <c r="AV108" s="906"/>
      <c r="AW108" s="906"/>
      <c r="AX108" s="906"/>
      <c r="AY108" s="906"/>
      <c r="AZ108" s="906"/>
      <c r="BA108" s="906"/>
      <c r="BB108" s="906"/>
      <c r="BC108" s="906"/>
      <c r="BD108" s="906"/>
      <c r="BE108" s="906"/>
      <c r="BF108" s="906"/>
      <c r="BG108" s="910">
        <v>3</v>
      </c>
      <c r="BH108" s="911"/>
      <c r="BI108" s="28" t="s">
        <v>4</v>
      </c>
      <c r="BJ108" s="863"/>
      <c r="BK108" s="178"/>
      <c r="BL108" s="178"/>
      <c r="BM108" s="178"/>
      <c r="BN108" s="178"/>
      <c r="BO108" s="178"/>
    </row>
    <row r="109" spans="1:67" ht="11.25" customHeight="1" x14ac:dyDescent="0.15">
      <c r="B109" s="883" t="s">
        <v>5</v>
      </c>
      <c r="C109" s="885" t="s">
        <v>6</v>
      </c>
      <c r="D109" s="887" t="s">
        <v>45</v>
      </c>
      <c r="E109" s="887"/>
      <c r="F109" s="887"/>
      <c r="G109" s="887"/>
      <c r="H109" s="887"/>
      <c r="I109" s="887"/>
      <c r="J109" s="887"/>
      <c r="K109" s="889" t="s">
        <v>7</v>
      </c>
      <c r="L109" s="889"/>
      <c r="M109" s="889"/>
      <c r="N109" s="889"/>
      <c r="O109" s="889"/>
      <c r="P109" s="889"/>
      <c r="Q109" s="889"/>
      <c r="R109" s="889"/>
      <c r="S109" s="889"/>
      <c r="T109" s="889"/>
      <c r="U109" s="889"/>
      <c r="V109" s="889"/>
      <c r="W109" s="889"/>
      <c r="X109" s="889"/>
      <c r="Y109" s="889"/>
      <c r="Z109" s="889"/>
      <c r="AA109" s="889"/>
      <c r="AB109" s="889"/>
      <c r="AC109" s="889"/>
      <c r="AD109" s="889"/>
      <c r="AE109" s="891" t="s">
        <v>8</v>
      </c>
      <c r="AF109" s="891"/>
      <c r="AG109" s="891"/>
      <c r="AH109" s="893" t="s">
        <v>9</v>
      </c>
      <c r="AI109" s="893"/>
      <c r="AJ109" s="893"/>
      <c r="AK109" s="893"/>
      <c r="AL109" s="893"/>
      <c r="AM109" s="876" t="s">
        <v>50</v>
      </c>
      <c r="AN109" s="876"/>
      <c r="AO109" s="876"/>
      <c r="AP109" s="876"/>
      <c r="AQ109" s="877" t="s">
        <v>51</v>
      </c>
      <c r="AR109" s="878"/>
      <c r="AS109" s="927" t="s">
        <v>53</v>
      </c>
      <c r="AT109" s="927"/>
      <c r="AU109" s="876" t="s">
        <v>108</v>
      </c>
      <c r="AV109" s="876"/>
      <c r="AW109" s="876"/>
      <c r="AX109" s="876"/>
      <c r="AY109" s="928" t="s">
        <v>112</v>
      </c>
      <c r="AZ109" s="929"/>
      <c r="BA109" s="929"/>
      <c r="BB109" s="929"/>
      <c r="BC109" s="929"/>
      <c r="BD109" s="931" t="s">
        <v>16</v>
      </c>
      <c r="BE109" s="932"/>
      <c r="BF109" s="932"/>
      <c r="BG109" s="933"/>
      <c r="BH109" s="877" t="s">
        <v>58</v>
      </c>
      <c r="BI109" s="880" t="s">
        <v>59</v>
      </c>
      <c r="BJ109" s="863"/>
      <c r="BK109" s="178"/>
      <c r="BL109" s="178"/>
      <c r="BM109" s="178"/>
      <c r="BN109" s="178"/>
      <c r="BO109" s="178"/>
    </row>
    <row r="110" spans="1:67" ht="9.75" customHeight="1" x14ac:dyDescent="0.15">
      <c r="B110" s="884"/>
      <c r="C110" s="886"/>
      <c r="D110" s="888"/>
      <c r="E110" s="888"/>
      <c r="F110" s="888"/>
      <c r="G110" s="888"/>
      <c r="H110" s="888"/>
      <c r="I110" s="888"/>
      <c r="J110" s="888"/>
      <c r="K110" s="890"/>
      <c r="L110" s="890"/>
      <c r="M110" s="890"/>
      <c r="N110" s="890"/>
      <c r="O110" s="890"/>
      <c r="P110" s="890"/>
      <c r="Q110" s="890"/>
      <c r="R110" s="890"/>
      <c r="S110" s="890"/>
      <c r="T110" s="890"/>
      <c r="U110" s="890"/>
      <c r="V110" s="890"/>
      <c r="W110" s="890"/>
      <c r="X110" s="890"/>
      <c r="Y110" s="890"/>
      <c r="Z110" s="890"/>
      <c r="AA110" s="890"/>
      <c r="AB110" s="890"/>
      <c r="AC110" s="890"/>
      <c r="AD110" s="890"/>
      <c r="AE110" s="892"/>
      <c r="AF110" s="892"/>
      <c r="AG110" s="892"/>
      <c r="AH110" s="894"/>
      <c r="AI110" s="894"/>
      <c r="AJ110" s="894"/>
      <c r="AK110" s="894"/>
      <c r="AL110" s="894"/>
      <c r="AM110" s="922" t="s">
        <v>54</v>
      </c>
      <c r="AN110" s="922"/>
      <c r="AO110" s="922"/>
      <c r="AP110" s="922"/>
      <c r="AQ110" s="879"/>
      <c r="AR110" s="879"/>
      <c r="AS110" s="924" t="s">
        <v>52</v>
      </c>
      <c r="AT110" s="924"/>
      <c r="AU110" s="922" t="s">
        <v>55</v>
      </c>
      <c r="AV110" s="922"/>
      <c r="AW110" s="922"/>
      <c r="AX110" s="922"/>
      <c r="AY110" s="930"/>
      <c r="AZ110" s="930"/>
      <c r="BA110" s="930"/>
      <c r="BB110" s="930"/>
      <c r="BC110" s="930"/>
      <c r="BD110" s="922" t="s">
        <v>110</v>
      </c>
      <c r="BE110" s="922"/>
      <c r="BF110" s="922"/>
      <c r="BG110" s="922"/>
      <c r="BH110" s="879"/>
      <c r="BI110" s="881"/>
      <c r="BJ110" s="863"/>
      <c r="BK110" s="178"/>
      <c r="BL110" s="178"/>
      <c r="BM110" s="178"/>
      <c r="BN110" s="178"/>
      <c r="BO110" s="178"/>
    </row>
    <row r="111" spans="1:67" ht="18" customHeight="1" x14ac:dyDescent="0.15">
      <c r="B111" s="884"/>
      <c r="C111" s="886"/>
      <c r="D111" s="888"/>
      <c r="E111" s="888"/>
      <c r="F111" s="888"/>
      <c r="G111" s="888"/>
      <c r="H111" s="888"/>
      <c r="I111" s="888"/>
      <c r="J111" s="888"/>
      <c r="K111" s="890"/>
      <c r="L111" s="890"/>
      <c r="M111" s="890"/>
      <c r="N111" s="890"/>
      <c r="O111" s="890"/>
      <c r="P111" s="890"/>
      <c r="Q111" s="890"/>
      <c r="R111" s="890"/>
      <c r="S111" s="890"/>
      <c r="T111" s="890"/>
      <c r="U111" s="890"/>
      <c r="V111" s="890"/>
      <c r="W111" s="890"/>
      <c r="X111" s="890"/>
      <c r="Y111" s="890"/>
      <c r="Z111" s="890"/>
      <c r="AA111" s="890"/>
      <c r="AB111" s="890"/>
      <c r="AC111" s="890"/>
      <c r="AD111" s="890"/>
      <c r="AE111" s="892"/>
      <c r="AF111" s="892"/>
      <c r="AG111" s="892"/>
      <c r="AH111" s="181" t="s">
        <v>12</v>
      </c>
      <c r="AI111" s="894" t="s">
        <v>13</v>
      </c>
      <c r="AJ111" s="894"/>
      <c r="AK111" s="894" t="s">
        <v>14</v>
      </c>
      <c r="AL111" s="894"/>
      <c r="AM111" s="923"/>
      <c r="AN111" s="923"/>
      <c r="AO111" s="923"/>
      <c r="AP111" s="923"/>
      <c r="AQ111" s="879"/>
      <c r="AR111" s="879"/>
      <c r="AS111" s="925"/>
      <c r="AT111" s="925"/>
      <c r="AU111" s="923"/>
      <c r="AV111" s="923"/>
      <c r="AW111" s="923"/>
      <c r="AX111" s="923"/>
      <c r="AY111" s="894" t="s">
        <v>56</v>
      </c>
      <c r="AZ111" s="894"/>
      <c r="BA111" s="894"/>
      <c r="BB111" s="926" t="s">
        <v>57</v>
      </c>
      <c r="BC111" s="926"/>
      <c r="BD111" s="923"/>
      <c r="BE111" s="923"/>
      <c r="BF111" s="923"/>
      <c r="BG111" s="923"/>
      <c r="BH111" s="879"/>
      <c r="BI111" s="882"/>
      <c r="BJ111" s="863"/>
      <c r="BK111" s="178"/>
      <c r="BL111" s="178"/>
      <c r="BM111" s="178"/>
      <c r="BN111" s="178"/>
      <c r="BO111" s="178"/>
    </row>
    <row r="112" spans="1:67" ht="11.25" customHeight="1" x14ac:dyDescent="0.15">
      <c r="B112" s="915" t="s">
        <v>23</v>
      </c>
      <c r="C112" s="32"/>
      <c r="D112" s="918"/>
      <c r="E112" s="920"/>
      <c r="F112" s="920"/>
      <c r="G112" s="920"/>
      <c r="H112" s="920"/>
      <c r="I112" s="988"/>
      <c r="J112" s="990"/>
      <c r="K112" s="965"/>
      <c r="L112" s="966"/>
      <c r="M112" s="966"/>
      <c r="N112" s="966"/>
      <c r="O112" s="966"/>
      <c r="P112" s="966"/>
      <c r="Q112" s="966"/>
      <c r="R112" s="966"/>
      <c r="S112" s="966"/>
      <c r="T112" s="966"/>
      <c r="U112" s="966"/>
      <c r="V112" s="966"/>
      <c r="W112" s="966"/>
      <c r="X112" s="966"/>
      <c r="Y112" s="966"/>
      <c r="Z112" s="966"/>
      <c r="AA112" s="966"/>
      <c r="AB112" s="966"/>
      <c r="AC112" s="966"/>
      <c r="AD112" s="967"/>
      <c r="AE112" s="951"/>
      <c r="AF112" s="995"/>
      <c r="AG112" s="952"/>
      <c r="AH112" s="969"/>
      <c r="AI112" s="949"/>
      <c r="AJ112" s="949"/>
      <c r="AK112" s="949"/>
      <c r="AL112" s="949"/>
      <c r="AM112" s="46"/>
      <c r="AN112" s="47"/>
      <c r="AO112" s="47"/>
      <c r="AP112" s="48"/>
      <c r="AQ112" s="951"/>
      <c r="AR112" s="952"/>
      <c r="AS112" s="955" t="str">
        <f>IF(AI112="","","0.")</f>
        <v/>
      </c>
      <c r="AT112" s="958" t="str">
        <f>IF(AM113*0.05&gt;=AU113,"500",IF(AI112="","",IF(BL113=1,BN113,BO113)*1000))</f>
        <v/>
      </c>
      <c r="AU112" s="46" t="s">
        <v>46</v>
      </c>
      <c r="AV112" s="47" t="s">
        <v>47</v>
      </c>
      <c r="AW112" s="47" t="s">
        <v>48</v>
      </c>
      <c r="AX112" s="48" t="s">
        <v>49</v>
      </c>
      <c r="AY112" s="949"/>
      <c r="AZ112" s="949"/>
      <c r="BA112" s="949"/>
      <c r="BB112" s="961"/>
      <c r="BC112" s="961"/>
      <c r="BD112" s="46" t="s">
        <v>46</v>
      </c>
      <c r="BE112" s="47" t="s">
        <v>47</v>
      </c>
      <c r="BF112" s="47" t="s">
        <v>48</v>
      </c>
      <c r="BG112" s="48" t="s">
        <v>49</v>
      </c>
      <c r="BH112" s="934"/>
      <c r="BI112" s="937"/>
      <c r="BJ112" s="863"/>
      <c r="BK112" s="178"/>
      <c r="BL112" s="103" t="s">
        <v>145</v>
      </c>
      <c r="BM112" s="103" t="s">
        <v>146</v>
      </c>
      <c r="BN112" s="103" t="s">
        <v>147</v>
      </c>
      <c r="BO112" s="103" t="s">
        <v>148</v>
      </c>
    </row>
    <row r="113" spans="1:67" ht="18.75" customHeight="1" x14ac:dyDescent="0.2">
      <c r="A113" s="73">
        <f>IF(BM113&lt;($G$2-1+93),C113,C113+10)</f>
        <v>0</v>
      </c>
      <c r="B113" s="916"/>
      <c r="C113" s="976"/>
      <c r="D113" s="919"/>
      <c r="E113" s="921"/>
      <c r="F113" s="921"/>
      <c r="G113" s="921"/>
      <c r="H113" s="921"/>
      <c r="I113" s="989"/>
      <c r="J113" s="991"/>
      <c r="K113" s="992"/>
      <c r="L113" s="993"/>
      <c r="M113" s="993"/>
      <c r="N113" s="993"/>
      <c r="O113" s="993"/>
      <c r="P113" s="993"/>
      <c r="Q113" s="993"/>
      <c r="R113" s="993"/>
      <c r="S113" s="993"/>
      <c r="T113" s="993"/>
      <c r="U113" s="993"/>
      <c r="V113" s="993"/>
      <c r="W113" s="993"/>
      <c r="X113" s="993"/>
      <c r="Y113" s="993"/>
      <c r="Z113" s="993"/>
      <c r="AA113" s="993"/>
      <c r="AB113" s="993"/>
      <c r="AC113" s="993"/>
      <c r="AD113" s="994"/>
      <c r="AE113" s="953"/>
      <c r="AF113" s="996"/>
      <c r="AG113" s="954"/>
      <c r="AH113" s="997"/>
      <c r="AI113" s="950"/>
      <c r="AJ113" s="950"/>
      <c r="AK113" s="950"/>
      <c r="AL113" s="950"/>
      <c r="AM113" s="940"/>
      <c r="AN113" s="941"/>
      <c r="AO113" s="941"/>
      <c r="AP113" s="942"/>
      <c r="AQ113" s="953"/>
      <c r="AR113" s="954"/>
      <c r="AS113" s="956"/>
      <c r="AT113" s="959"/>
      <c r="AU113" s="943" t="str">
        <f>IF(AM113="","",IF(BL113=1,AM113*BN113,IF(AM113*BN113*POWER(BO113,(BL113-1))&lt;=AM113*0.05,AM113*0.05,INT(AM113*BN113*POWER(BO113,BL113-1)))))</f>
        <v/>
      </c>
      <c r="AV113" s="944"/>
      <c r="AW113" s="944"/>
      <c r="AX113" s="945"/>
      <c r="AY113" s="950"/>
      <c r="AZ113" s="950"/>
      <c r="BA113" s="950"/>
      <c r="BB113" s="962"/>
      <c r="BC113" s="962"/>
      <c r="BD113" s="946" t="str">
        <f>IF(BB112="",AU113,ROUNDDOWN(AU113*AY112,0))</f>
        <v/>
      </c>
      <c r="BE113" s="947"/>
      <c r="BF113" s="947"/>
      <c r="BG113" s="948"/>
      <c r="BH113" s="935"/>
      <c r="BI113" s="938"/>
      <c r="BJ113" s="863"/>
      <c r="BK113" s="178"/>
      <c r="BL113" s="183">
        <f>G104-BM113+93</f>
        <v>2</v>
      </c>
      <c r="BM113" s="103">
        <f>IF(AH112=3,AI112,IF(AH112=4,AI112+63,AI112+93))</f>
        <v>93</v>
      </c>
      <c r="BN113" s="103" t="e">
        <f>VLOOKUP($AQ112,残価残存率表!$A$4:$D$48,3)</f>
        <v>#N/A</v>
      </c>
      <c r="BO113" s="103" t="e">
        <f>VLOOKUP($AQ112,残価残存率表!$A$4:$D$48,4)</f>
        <v>#N/A</v>
      </c>
    </row>
    <row r="114" spans="1:67" ht="6" customHeight="1" x14ac:dyDescent="0.2">
      <c r="A114" s="73">
        <f t="shared" ref="A114:A134" si="24">IF(BM114&lt;($G$2-1+63),C114,C114+10)</f>
        <v>0</v>
      </c>
      <c r="B114" s="917"/>
      <c r="C114" s="977"/>
      <c r="D114" s="39"/>
      <c r="E114" s="39"/>
      <c r="F114" s="39"/>
      <c r="G114" s="39"/>
      <c r="H114" s="39"/>
      <c r="I114" s="39"/>
      <c r="J114" s="40"/>
      <c r="K114" s="74"/>
      <c r="L114" s="74"/>
      <c r="M114" s="74"/>
      <c r="N114" s="74"/>
      <c r="O114" s="74"/>
      <c r="P114" s="74"/>
      <c r="Q114" s="74"/>
      <c r="R114" s="74"/>
      <c r="S114" s="74"/>
      <c r="T114" s="74"/>
      <c r="U114" s="74"/>
      <c r="V114" s="74"/>
      <c r="W114" s="74"/>
      <c r="X114" s="74"/>
      <c r="Y114" s="74"/>
      <c r="Z114" s="74"/>
      <c r="AA114" s="74"/>
      <c r="AB114" s="74"/>
      <c r="AC114" s="74"/>
      <c r="AD114" s="74"/>
      <c r="AE114" s="75"/>
      <c r="AF114" s="75"/>
      <c r="AG114" s="75"/>
      <c r="AH114" s="998"/>
      <c r="AI114" s="76"/>
      <c r="AJ114" s="76"/>
      <c r="AK114" s="76"/>
      <c r="AL114" s="76"/>
      <c r="AM114" s="70"/>
      <c r="AN114" s="71"/>
      <c r="AO114" s="71"/>
      <c r="AP114" s="72"/>
      <c r="AQ114" s="76"/>
      <c r="AR114" s="76"/>
      <c r="AS114" s="957"/>
      <c r="AT114" s="960"/>
      <c r="AU114" s="70"/>
      <c r="AV114" s="71"/>
      <c r="AW114" s="71"/>
      <c r="AX114" s="72"/>
      <c r="AY114" s="76"/>
      <c r="AZ114" s="76"/>
      <c r="BA114" s="76"/>
      <c r="BB114" s="77"/>
      <c r="BC114" s="77"/>
      <c r="BD114" s="79"/>
      <c r="BE114" s="80"/>
      <c r="BF114" s="80"/>
      <c r="BG114" s="81"/>
      <c r="BH114" s="936"/>
      <c r="BI114" s="939"/>
      <c r="BJ114" s="863"/>
      <c r="BK114" s="178"/>
      <c r="BL114" s="103"/>
      <c r="BM114" s="103"/>
      <c r="BN114" s="103"/>
      <c r="BO114" s="103"/>
    </row>
    <row r="115" spans="1:67" ht="23.25" customHeight="1" x14ac:dyDescent="0.2">
      <c r="A115" s="73">
        <f>IF(BM115&lt;($G$2-1+93),C115,C115+10)</f>
        <v>0</v>
      </c>
      <c r="B115" s="915" t="s">
        <v>41</v>
      </c>
      <c r="C115" s="963"/>
      <c r="D115" s="180"/>
      <c r="E115" s="180"/>
      <c r="F115" s="180"/>
      <c r="G115" s="180"/>
      <c r="H115" s="180"/>
      <c r="I115" s="179"/>
      <c r="J115" s="180"/>
      <c r="K115" s="965"/>
      <c r="L115" s="966"/>
      <c r="M115" s="966"/>
      <c r="N115" s="966"/>
      <c r="O115" s="966"/>
      <c r="P115" s="966"/>
      <c r="Q115" s="966"/>
      <c r="R115" s="966"/>
      <c r="S115" s="966"/>
      <c r="T115" s="966"/>
      <c r="U115" s="966"/>
      <c r="V115" s="966"/>
      <c r="W115" s="966"/>
      <c r="X115" s="966"/>
      <c r="Y115" s="966"/>
      <c r="Z115" s="966"/>
      <c r="AA115" s="966"/>
      <c r="AB115" s="966"/>
      <c r="AC115" s="966"/>
      <c r="AD115" s="967"/>
      <c r="AE115" s="968"/>
      <c r="AF115" s="968"/>
      <c r="AG115" s="968"/>
      <c r="AH115" s="969"/>
      <c r="AI115" s="951"/>
      <c r="AJ115" s="952"/>
      <c r="AK115" s="951"/>
      <c r="AL115" s="952"/>
      <c r="AM115" s="971"/>
      <c r="AN115" s="972"/>
      <c r="AO115" s="972"/>
      <c r="AP115" s="973"/>
      <c r="AQ115" s="949"/>
      <c r="AR115" s="949"/>
      <c r="AS115" s="955" t="str">
        <f>IF(AI115="","","0.")</f>
        <v/>
      </c>
      <c r="AT115" s="974" t="str">
        <f>IF(AM115*0.05&gt;=AU115,"500",IF(AI115="","",IF(BL115=1,BN115,BO115)*1000))</f>
        <v/>
      </c>
      <c r="AU115" s="943" t="str">
        <f>IF(AM115="","",IF(BL115=1,AM115*BN115,IF(AM115*BN115*POWER(BO115,(BL115-1))&lt;=AM115*0.05,AM115*0.05,INT(AM115*BN115*POWER(BO115,BL115-1)))))</f>
        <v/>
      </c>
      <c r="AV115" s="944"/>
      <c r="AW115" s="944"/>
      <c r="AX115" s="945"/>
      <c r="AY115" s="978"/>
      <c r="AZ115" s="979"/>
      <c r="BA115" s="980"/>
      <c r="BB115" s="978"/>
      <c r="BC115" s="980"/>
      <c r="BD115" s="985" t="str">
        <f>IF(BB114="",AU115,ROUNDDOWN(AU115*AY114,0))</f>
        <v/>
      </c>
      <c r="BE115" s="986"/>
      <c r="BF115" s="986"/>
      <c r="BG115" s="987"/>
      <c r="BH115" s="983"/>
      <c r="BI115" s="937"/>
      <c r="BJ115" s="863"/>
      <c r="BK115" s="178"/>
      <c r="BL115" s="183">
        <f>G104-BM115+93</f>
        <v>2</v>
      </c>
      <c r="BM115" s="103">
        <f>IF(AH115=3,AI115,IF(AH115=4,AI115+63,AI115+93))</f>
        <v>93</v>
      </c>
      <c r="BN115" s="103" t="e">
        <f>VLOOKUP($AQ115,残価残存率表!$A$4:$D$48,3)</f>
        <v>#N/A</v>
      </c>
      <c r="BO115" s="103" t="e">
        <f>VLOOKUP($AQ115,残価残存率表!$A$4:$D$48,4)</f>
        <v>#N/A</v>
      </c>
    </row>
    <row r="116" spans="1:67" ht="6" customHeight="1" x14ac:dyDescent="0.2">
      <c r="A116" s="73">
        <f t="shared" si="24"/>
        <v>0</v>
      </c>
      <c r="B116" s="917"/>
      <c r="C116" s="964"/>
      <c r="D116" s="39"/>
      <c r="E116" s="39"/>
      <c r="F116" s="39"/>
      <c r="G116" s="39"/>
      <c r="H116" s="39"/>
      <c r="I116" s="39"/>
      <c r="J116" s="40"/>
      <c r="K116" s="74"/>
      <c r="L116" s="74"/>
      <c r="M116" s="74"/>
      <c r="N116" s="74"/>
      <c r="O116" s="74"/>
      <c r="P116" s="74"/>
      <c r="Q116" s="74"/>
      <c r="R116" s="74"/>
      <c r="S116" s="74"/>
      <c r="T116" s="74"/>
      <c r="U116" s="74"/>
      <c r="V116" s="74"/>
      <c r="W116" s="74"/>
      <c r="X116" s="74"/>
      <c r="Y116" s="74"/>
      <c r="Z116" s="74"/>
      <c r="AA116" s="74"/>
      <c r="AB116" s="74"/>
      <c r="AC116" s="74"/>
      <c r="AD116" s="74"/>
      <c r="AE116" s="75"/>
      <c r="AF116" s="75"/>
      <c r="AG116" s="171"/>
      <c r="AH116" s="970"/>
      <c r="AI116" s="76"/>
      <c r="AJ116" s="76"/>
      <c r="AK116" s="76"/>
      <c r="AL116" s="76"/>
      <c r="AM116" s="70"/>
      <c r="AN116" s="71"/>
      <c r="AO116" s="71"/>
      <c r="AP116" s="72"/>
      <c r="AQ116" s="76"/>
      <c r="AR116" s="76"/>
      <c r="AS116" s="957"/>
      <c r="AT116" s="975"/>
      <c r="AU116" s="70"/>
      <c r="AV116" s="71"/>
      <c r="AW116" s="71"/>
      <c r="AX116" s="72"/>
      <c r="AY116" s="78"/>
      <c r="AZ116" s="78"/>
      <c r="BA116" s="78"/>
      <c r="BB116" s="78"/>
      <c r="BC116" s="78"/>
      <c r="BD116" s="79"/>
      <c r="BE116" s="80"/>
      <c r="BF116" s="80"/>
      <c r="BG116" s="81"/>
      <c r="BH116" s="984"/>
      <c r="BI116" s="939"/>
      <c r="BJ116" s="863"/>
      <c r="BK116" s="178"/>
      <c r="BL116" s="103"/>
      <c r="BM116" s="103"/>
      <c r="BN116" s="103"/>
      <c r="BO116" s="103"/>
    </row>
    <row r="117" spans="1:67" ht="23.25" customHeight="1" x14ac:dyDescent="0.2">
      <c r="A117" s="73">
        <f>IF(BM117&lt;($G$2-1+93),C117,C117+10)</f>
        <v>0</v>
      </c>
      <c r="B117" s="915" t="s">
        <v>42</v>
      </c>
      <c r="C117" s="963"/>
      <c r="D117" s="180"/>
      <c r="E117" s="180"/>
      <c r="F117" s="180"/>
      <c r="G117" s="180"/>
      <c r="H117" s="180"/>
      <c r="I117" s="179"/>
      <c r="J117" s="180"/>
      <c r="K117" s="965"/>
      <c r="L117" s="966"/>
      <c r="M117" s="966"/>
      <c r="N117" s="966"/>
      <c r="O117" s="966"/>
      <c r="P117" s="966"/>
      <c r="Q117" s="966"/>
      <c r="R117" s="966"/>
      <c r="S117" s="966"/>
      <c r="T117" s="966"/>
      <c r="U117" s="966"/>
      <c r="V117" s="966"/>
      <c r="W117" s="966"/>
      <c r="X117" s="966"/>
      <c r="Y117" s="966"/>
      <c r="Z117" s="966"/>
      <c r="AA117" s="966"/>
      <c r="AB117" s="966"/>
      <c r="AC117" s="966"/>
      <c r="AD117" s="967"/>
      <c r="AE117" s="968"/>
      <c r="AF117" s="968"/>
      <c r="AG117" s="968"/>
      <c r="AH117" s="969"/>
      <c r="AI117" s="951"/>
      <c r="AJ117" s="952"/>
      <c r="AK117" s="951"/>
      <c r="AL117" s="952"/>
      <c r="AM117" s="971"/>
      <c r="AN117" s="972"/>
      <c r="AO117" s="972"/>
      <c r="AP117" s="973"/>
      <c r="AQ117" s="949"/>
      <c r="AR117" s="949"/>
      <c r="AS117" s="955" t="str">
        <f>IF(AI117="","","0.")</f>
        <v/>
      </c>
      <c r="AT117" s="974" t="str">
        <f>IF(AM117*0.05&gt;=AU117,"500",IF(AI117="","",IF(BL117=1,BN117,BO117)*1000))</f>
        <v/>
      </c>
      <c r="AU117" s="943" t="str">
        <f>IF(AM117="","",IF(BL117=1,AM117*BN117,IF(AM117*BN117*POWER(BO117,(BL117-1))&lt;=AM117*0.05,AM117*0.05,INT(AM117*BN117*POWER(BO117,BL117-1)))))</f>
        <v/>
      </c>
      <c r="AV117" s="944"/>
      <c r="AW117" s="944"/>
      <c r="AX117" s="945"/>
      <c r="AY117" s="978"/>
      <c r="AZ117" s="979"/>
      <c r="BA117" s="980"/>
      <c r="BB117" s="978"/>
      <c r="BC117" s="980"/>
      <c r="BD117" s="981" t="str">
        <f>IF(BB116="",AU117,ROUNDDOWN(AU117*AY116,0))</f>
        <v/>
      </c>
      <c r="BE117" s="947"/>
      <c r="BF117" s="947"/>
      <c r="BG117" s="982"/>
      <c r="BH117" s="983"/>
      <c r="BI117" s="937"/>
      <c r="BJ117" s="863"/>
      <c r="BK117" s="178"/>
      <c r="BL117" s="183">
        <f>G104-BM117+93</f>
        <v>2</v>
      </c>
      <c r="BM117" s="103">
        <f>IF(AH117=3,AI117,IF(AH117=4,AI117+63,AI117+93))</f>
        <v>93</v>
      </c>
      <c r="BN117" s="103" t="e">
        <f>VLOOKUP($AQ117,残価残存率表!$A$4:$D$48,3)</f>
        <v>#N/A</v>
      </c>
      <c r="BO117" s="103" t="e">
        <f>VLOOKUP($AQ117,残価残存率表!$A$4:$D$48,4)</f>
        <v>#N/A</v>
      </c>
    </row>
    <row r="118" spans="1:67" ht="6" customHeight="1" x14ac:dyDescent="0.2">
      <c r="A118" s="73">
        <f t="shared" si="24"/>
        <v>0</v>
      </c>
      <c r="B118" s="917"/>
      <c r="C118" s="964"/>
      <c r="D118" s="39"/>
      <c r="E118" s="39"/>
      <c r="F118" s="39"/>
      <c r="G118" s="39"/>
      <c r="H118" s="39"/>
      <c r="I118" s="39"/>
      <c r="J118" s="40"/>
      <c r="K118" s="74"/>
      <c r="L118" s="74"/>
      <c r="M118" s="74"/>
      <c r="N118" s="74"/>
      <c r="O118" s="74"/>
      <c r="P118" s="74"/>
      <c r="Q118" s="74"/>
      <c r="R118" s="74"/>
      <c r="S118" s="74"/>
      <c r="T118" s="74"/>
      <c r="U118" s="74"/>
      <c r="V118" s="74"/>
      <c r="W118" s="74"/>
      <c r="X118" s="74"/>
      <c r="Y118" s="74"/>
      <c r="Z118" s="74"/>
      <c r="AA118" s="74"/>
      <c r="AB118" s="74"/>
      <c r="AC118" s="74"/>
      <c r="AD118" s="74"/>
      <c r="AE118" s="75"/>
      <c r="AF118" s="75"/>
      <c r="AG118" s="171"/>
      <c r="AH118" s="970"/>
      <c r="AI118" s="76"/>
      <c r="AJ118" s="76"/>
      <c r="AK118" s="76"/>
      <c r="AL118" s="76"/>
      <c r="AM118" s="70"/>
      <c r="AN118" s="71"/>
      <c r="AO118" s="71"/>
      <c r="AP118" s="72"/>
      <c r="AQ118" s="76"/>
      <c r="AR118" s="76"/>
      <c r="AS118" s="957"/>
      <c r="AT118" s="975"/>
      <c r="AU118" s="70"/>
      <c r="AV118" s="71"/>
      <c r="AW118" s="71"/>
      <c r="AX118" s="72"/>
      <c r="AY118" s="38"/>
      <c r="AZ118" s="38"/>
      <c r="BA118" s="38"/>
      <c r="BB118" s="38"/>
      <c r="BC118" s="38"/>
      <c r="BD118" s="79"/>
      <c r="BE118" s="80"/>
      <c r="BF118" s="80"/>
      <c r="BG118" s="81"/>
      <c r="BH118" s="984"/>
      <c r="BI118" s="939"/>
      <c r="BJ118" s="863"/>
      <c r="BK118" s="178"/>
      <c r="BL118" s="103"/>
      <c r="BM118" s="103"/>
      <c r="BN118" s="103"/>
      <c r="BO118" s="103"/>
    </row>
    <row r="119" spans="1:67" ht="23.25" customHeight="1" x14ac:dyDescent="0.2">
      <c r="A119" s="73">
        <f>IF(BM119&lt;($G$2-1+93),C119,C119+10)</f>
        <v>0</v>
      </c>
      <c r="B119" s="915" t="s">
        <v>43</v>
      </c>
      <c r="C119" s="963"/>
      <c r="D119" s="180"/>
      <c r="E119" s="180"/>
      <c r="F119" s="180"/>
      <c r="G119" s="180"/>
      <c r="H119" s="180"/>
      <c r="I119" s="179"/>
      <c r="J119" s="180"/>
      <c r="K119" s="965"/>
      <c r="L119" s="966"/>
      <c r="M119" s="966"/>
      <c r="N119" s="966"/>
      <c r="O119" s="966"/>
      <c r="P119" s="966"/>
      <c r="Q119" s="966"/>
      <c r="R119" s="966"/>
      <c r="S119" s="966"/>
      <c r="T119" s="966"/>
      <c r="U119" s="966"/>
      <c r="V119" s="966"/>
      <c r="W119" s="966"/>
      <c r="X119" s="966"/>
      <c r="Y119" s="966"/>
      <c r="Z119" s="966"/>
      <c r="AA119" s="966"/>
      <c r="AB119" s="966"/>
      <c r="AC119" s="966"/>
      <c r="AD119" s="967"/>
      <c r="AE119" s="968"/>
      <c r="AF119" s="968"/>
      <c r="AG119" s="968"/>
      <c r="AH119" s="969"/>
      <c r="AI119" s="951"/>
      <c r="AJ119" s="952"/>
      <c r="AK119" s="951"/>
      <c r="AL119" s="952"/>
      <c r="AM119" s="971"/>
      <c r="AN119" s="972"/>
      <c r="AO119" s="972"/>
      <c r="AP119" s="973"/>
      <c r="AQ119" s="949"/>
      <c r="AR119" s="949"/>
      <c r="AS119" s="955" t="str">
        <f>IF(AI119="","","0.")</f>
        <v/>
      </c>
      <c r="AT119" s="974" t="str">
        <f>IF(AM119*0.05&gt;=AU119,"500",IF(AI119="","",IF(BL119=1,BN119,BO119)*1000))</f>
        <v/>
      </c>
      <c r="AU119" s="943" t="str">
        <f>IF(AM119="","",IF(BL119=1,AM119*BN119,IF(AM119*BN119*POWER(BO119,(BL119-1))&lt;=AM119*0.05,AM119*0.05,INT(AM119*BN119*POWER(BO119,BL119-1)))))</f>
        <v/>
      </c>
      <c r="AV119" s="944"/>
      <c r="AW119" s="944"/>
      <c r="AX119" s="945"/>
      <c r="AY119" s="978"/>
      <c r="AZ119" s="979"/>
      <c r="BA119" s="980"/>
      <c r="BB119" s="978"/>
      <c r="BC119" s="980"/>
      <c r="BD119" s="981" t="str">
        <f>IF(BB118="",AU119,ROUNDDOWN(AU119*AY118,0))</f>
        <v/>
      </c>
      <c r="BE119" s="947"/>
      <c r="BF119" s="947"/>
      <c r="BG119" s="982"/>
      <c r="BH119" s="983"/>
      <c r="BI119" s="937"/>
      <c r="BJ119" s="863"/>
      <c r="BK119" s="178"/>
      <c r="BL119" s="183">
        <f>G104-BM119+93</f>
        <v>2</v>
      </c>
      <c r="BM119" s="103">
        <f>IF(AH119=3,AI119,IF(AH119=4,AI119+63,AI119+93))</f>
        <v>93</v>
      </c>
      <c r="BN119" s="103" t="e">
        <f>VLOOKUP($AQ119,残価残存率表!$A$4:$D$48,3)</f>
        <v>#N/A</v>
      </c>
      <c r="BO119" s="103" t="e">
        <f>VLOOKUP($AQ119,残価残存率表!$A$4:$D$48,4)</f>
        <v>#N/A</v>
      </c>
    </row>
    <row r="120" spans="1:67" ht="6" customHeight="1" x14ac:dyDescent="0.2">
      <c r="A120" s="73">
        <f t="shared" si="24"/>
        <v>0</v>
      </c>
      <c r="B120" s="917"/>
      <c r="C120" s="964"/>
      <c r="D120" s="172"/>
      <c r="E120" s="172"/>
      <c r="F120" s="172"/>
      <c r="G120" s="172"/>
      <c r="H120" s="172"/>
      <c r="I120" s="172"/>
      <c r="J120" s="173"/>
      <c r="K120" s="174"/>
      <c r="L120" s="174"/>
      <c r="M120" s="174"/>
      <c r="N120" s="174"/>
      <c r="O120" s="174"/>
      <c r="P120" s="174"/>
      <c r="Q120" s="174"/>
      <c r="R120" s="174"/>
      <c r="S120" s="174"/>
      <c r="T120" s="174"/>
      <c r="U120" s="174"/>
      <c r="V120" s="174"/>
      <c r="W120" s="174"/>
      <c r="X120" s="174"/>
      <c r="Y120" s="174"/>
      <c r="Z120" s="174"/>
      <c r="AA120" s="174"/>
      <c r="AB120" s="174"/>
      <c r="AC120" s="174"/>
      <c r="AD120" s="174"/>
      <c r="AE120" s="175"/>
      <c r="AF120" s="175"/>
      <c r="AG120" s="176"/>
      <c r="AH120" s="970"/>
      <c r="AI120" s="76"/>
      <c r="AJ120" s="76"/>
      <c r="AK120" s="76"/>
      <c r="AL120" s="76"/>
      <c r="AM120" s="70"/>
      <c r="AN120" s="71"/>
      <c r="AO120" s="71"/>
      <c r="AP120" s="72"/>
      <c r="AQ120" s="76"/>
      <c r="AR120" s="76"/>
      <c r="AS120" s="957"/>
      <c r="AT120" s="975"/>
      <c r="AU120" s="70"/>
      <c r="AV120" s="71"/>
      <c r="AW120" s="71"/>
      <c r="AX120" s="72"/>
      <c r="AY120" s="38"/>
      <c r="AZ120" s="38"/>
      <c r="BA120" s="38"/>
      <c r="BB120" s="38"/>
      <c r="BC120" s="38"/>
      <c r="BD120" s="79"/>
      <c r="BE120" s="80"/>
      <c r="BF120" s="80"/>
      <c r="BG120" s="81"/>
      <c r="BH120" s="984"/>
      <c r="BI120" s="939"/>
      <c r="BJ120" s="863"/>
      <c r="BK120" s="178"/>
      <c r="BL120" s="103"/>
      <c r="BM120" s="103"/>
      <c r="BN120" s="103"/>
      <c r="BO120" s="103"/>
    </row>
    <row r="121" spans="1:67" ht="23.25" customHeight="1" x14ac:dyDescent="0.2">
      <c r="A121" s="73">
        <f>IF(BM121&lt;($G$2-1+93),C121,C121+10)</f>
        <v>0</v>
      </c>
      <c r="B121" s="915" t="s">
        <v>25</v>
      </c>
      <c r="C121" s="963"/>
      <c r="D121" s="180"/>
      <c r="E121" s="180"/>
      <c r="F121" s="180"/>
      <c r="G121" s="180"/>
      <c r="H121" s="180"/>
      <c r="I121" s="179"/>
      <c r="J121" s="180"/>
      <c r="K121" s="965"/>
      <c r="L121" s="966"/>
      <c r="M121" s="966"/>
      <c r="N121" s="966"/>
      <c r="O121" s="966"/>
      <c r="P121" s="966"/>
      <c r="Q121" s="966"/>
      <c r="R121" s="966"/>
      <c r="S121" s="966"/>
      <c r="T121" s="966"/>
      <c r="U121" s="966"/>
      <c r="V121" s="966"/>
      <c r="W121" s="966"/>
      <c r="X121" s="966"/>
      <c r="Y121" s="966"/>
      <c r="Z121" s="966"/>
      <c r="AA121" s="966"/>
      <c r="AB121" s="966"/>
      <c r="AC121" s="966"/>
      <c r="AD121" s="967"/>
      <c r="AE121" s="968"/>
      <c r="AF121" s="968"/>
      <c r="AG121" s="968"/>
      <c r="AH121" s="969"/>
      <c r="AI121" s="951"/>
      <c r="AJ121" s="952"/>
      <c r="AK121" s="951"/>
      <c r="AL121" s="952"/>
      <c r="AM121" s="971"/>
      <c r="AN121" s="972"/>
      <c r="AO121" s="972"/>
      <c r="AP121" s="973"/>
      <c r="AQ121" s="949"/>
      <c r="AR121" s="949"/>
      <c r="AS121" s="955" t="str">
        <f>IF(AI121="","","0.")</f>
        <v/>
      </c>
      <c r="AT121" s="974" t="str">
        <f>IF(AM121*0.05&gt;=AU121,"500",IF(AI121="","",IF(BL121=1,BN121,BO121)*1000))</f>
        <v/>
      </c>
      <c r="AU121" s="943" t="str">
        <f>IF(AM121="","",IF(BL121=1,AM121*BN121,IF(AM121*BN121*POWER(BO121,(BL121-1))&lt;=AM121*0.05,AM121*0.05,INT(AM121*BN121*POWER(BO121,BL121-1)))))</f>
        <v/>
      </c>
      <c r="AV121" s="944"/>
      <c r="AW121" s="944"/>
      <c r="AX121" s="945"/>
      <c r="AY121" s="978"/>
      <c r="AZ121" s="979"/>
      <c r="BA121" s="980"/>
      <c r="BB121" s="978"/>
      <c r="BC121" s="980"/>
      <c r="BD121" s="981" t="str">
        <f>IF(BB120="",AU121,ROUNDDOWN(AU121*AY120,0))</f>
        <v/>
      </c>
      <c r="BE121" s="947"/>
      <c r="BF121" s="947"/>
      <c r="BG121" s="982"/>
      <c r="BH121" s="983"/>
      <c r="BI121" s="937"/>
      <c r="BJ121" s="27"/>
      <c r="BK121" s="178"/>
      <c r="BL121" s="183">
        <f>G104-BM121+93</f>
        <v>2</v>
      </c>
      <c r="BM121" s="103">
        <f>IF(AH121=3,AI121,IF(AH121=4,AI121+63,AI121+93))</f>
        <v>93</v>
      </c>
      <c r="BN121" s="103" t="e">
        <f>VLOOKUP($AQ121,残価残存率表!$A$4:$D$48,3)</f>
        <v>#N/A</v>
      </c>
      <c r="BO121" s="103" t="e">
        <f>VLOOKUP($AQ121,残価残存率表!$A$4:$D$48,4)</f>
        <v>#N/A</v>
      </c>
    </row>
    <row r="122" spans="1:67" ht="6" customHeight="1" x14ac:dyDescent="0.2">
      <c r="A122" s="73">
        <f t="shared" si="24"/>
        <v>0</v>
      </c>
      <c r="B122" s="917"/>
      <c r="C122" s="964"/>
      <c r="D122" s="39"/>
      <c r="E122" s="39"/>
      <c r="F122" s="39"/>
      <c r="G122" s="39"/>
      <c r="H122" s="39"/>
      <c r="I122" s="39"/>
      <c r="J122" s="40"/>
      <c r="K122" s="74"/>
      <c r="L122" s="74"/>
      <c r="M122" s="74"/>
      <c r="N122" s="74"/>
      <c r="O122" s="74"/>
      <c r="P122" s="74"/>
      <c r="Q122" s="74"/>
      <c r="R122" s="74"/>
      <c r="S122" s="74"/>
      <c r="T122" s="74"/>
      <c r="U122" s="74"/>
      <c r="V122" s="74"/>
      <c r="W122" s="74"/>
      <c r="X122" s="74"/>
      <c r="Y122" s="74"/>
      <c r="Z122" s="74"/>
      <c r="AA122" s="74"/>
      <c r="AB122" s="74"/>
      <c r="AC122" s="74"/>
      <c r="AD122" s="74"/>
      <c r="AE122" s="75"/>
      <c r="AF122" s="75"/>
      <c r="AG122" s="171"/>
      <c r="AH122" s="970"/>
      <c r="AI122" s="76"/>
      <c r="AJ122" s="76"/>
      <c r="AK122" s="76"/>
      <c r="AL122" s="76"/>
      <c r="AM122" s="70"/>
      <c r="AN122" s="71"/>
      <c r="AO122" s="71"/>
      <c r="AP122" s="72"/>
      <c r="AQ122" s="76"/>
      <c r="AR122" s="76"/>
      <c r="AS122" s="957"/>
      <c r="AT122" s="975"/>
      <c r="AU122" s="70"/>
      <c r="AV122" s="71"/>
      <c r="AW122" s="71"/>
      <c r="AX122" s="72"/>
      <c r="AY122" s="38"/>
      <c r="AZ122" s="38"/>
      <c r="BA122" s="38"/>
      <c r="BB122" s="38"/>
      <c r="BC122" s="38"/>
      <c r="BD122" s="79"/>
      <c r="BE122" s="80"/>
      <c r="BF122" s="80"/>
      <c r="BG122" s="81"/>
      <c r="BH122" s="984"/>
      <c r="BI122" s="939"/>
      <c r="BJ122" s="27"/>
      <c r="BK122" s="178"/>
      <c r="BL122" s="103"/>
      <c r="BM122" s="103"/>
      <c r="BN122" s="103"/>
      <c r="BO122" s="103"/>
    </row>
    <row r="123" spans="1:67" ht="23.25" customHeight="1" x14ac:dyDescent="0.2">
      <c r="A123" s="73">
        <f>IF(BM123&lt;($G$2-1+93),C123,C123+10)</f>
        <v>0</v>
      </c>
      <c r="B123" s="915" t="s">
        <v>26</v>
      </c>
      <c r="C123" s="963"/>
      <c r="D123" s="180"/>
      <c r="E123" s="180"/>
      <c r="F123" s="180"/>
      <c r="G123" s="180"/>
      <c r="H123" s="180"/>
      <c r="I123" s="179"/>
      <c r="J123" s="180"/>
      <c r="K123" s="965"/>
      <c r="L123" s="966"/>
      <c r="M123" s="966"/>
      <c r="N123" s="966"/>
      <c r="O123" s="966"/>
      <c r="P123" s="966"/>
      <c r="Q123" s="966"/>
      <c r="R123" s="966"/>
      <c r="S123" s="966"/>
      <c r="T123" s="966"/>
      <c r="U123" s="966"/>
      <c r="V123" s="966"/>
      <c r="W123" s="966"/>
      <c r="X123" s="966"/>
      <c r="Y123" s="966"/>
      <c r="Z123" s="966"/>
      <c r="AA123" s="966"/>
      <c r="AB123" s="966"/>
      <c r="AC123" s="966"/>
      <c r="AD123" s="967"/>
      <c r="AE123" s="968"/>
      <c r="AF123" s="968"/>
      <c r="AG123" s="968"/>
      <c r="AH123" s="969"/>
      <c r="AI123" s="951"/>
      <c r="AJ123" s="952"/>
      <c r="AK123" s="951"/>
      <c r="AL123" s="952"/>
      <c r="AM123" s="971"/>
      <c r="AN123" s="972"/>
      <c r="AO123" s="972"/>
      <c r="AP123" s="973"/>
      <c r="AQ123" s="949"/>
      <c r="AR123" s="949"/>
      <c r="AS123" s="955" t="str">
        <f>IF(AI123="","","0.")</f>
        <v/>
      </c>
      <c r="AT123" s="974" t="str">
        <f>IF(AM123*0.05&gt;=AU123,"500",IF(AI123="","",IF(BL123=1,BN123,BO123)*1000))</f>
        <v/>
      </c>
      <c r="AU123" s="943" t="str">
        <f>IF(AM123="","",IF(BL123=1,AM123*BN123,IF(AM123*BN123*POWER(BO123,(BL123-1))&lt;=AM123*0.05,AM123*0.05,INT(AM123*BN123*POWER(BO123,BL123-1)))))</f>
        <v/>
      </c>
      <c r="AV123" s="944"/>
      <c r="AW123" s="944"/>
      <c r="AX123" s="945"/>
      <c r="AY123" s="978"/>
      <c r="AZ123" s="979"/>
      <c r="BA123" s="980"/>
      <c r="BB123" s="978"/>
      <c r="BC123" s="980"/>
      <c r="BD123" s="981" t="str">
        <f>IF(BB122="",AU123,ROUNDDOWN(AU123*AY122,0))</f>
        <v/>
      </c>
      <c r="BE123" s="947"/>
      <c r="BF123" s="947"/>
      <c r="BG123" s="982"/>
      <c r="BH123" s="983"/>
      <c r="BI123" s="937"/>
      <c r="BJ123" s="27"/>
      <c r="BK123" s="178"/>
      <c r="BL123" s="183">
        <f>G104-BM123+93</f>
        <v>2</v>
      </c>
      <c r="BM123" s="103">
        <f>IF(AH123=3,AI123,IF(AH123=4,AI123+63,AI123+93))</f>
        <v>93</v>
      </c>
      <c r="BN123" s="103" t="e">
        <f>VLOOKUP($AQ123,残価残存率表!$A$4:$D$48,3)</f>
        <v>#N/A</v>
      </c>
      <c r="BO123" s="103" t="e">
        <f>VLOOKUP($AQ123,残価残存率表!$A$4:$D$48,4)</f>
        <v>#N/A</v>
      </c>
    </row>
    <row r="124" spans="1:67" ht="6" customHeight="1" x14ac:dyDescent="0.2">
      <c r="A124" s="73">
        <f t="shared" si="24"/>
        <v>0</v>
      </c>
      <c r="B124" s="917"/>
      <c r="C124" s="964"/>
      <c r="D124" s="39"/>
      <c r="E124" s="39"/>
      <c r="F124" s="39"/>
      <c r="G124" s="39"/>
      <c r="H124" s="39"/>
      <c r="I124" s="39"/>
      <c r="J124" s="40"/>
      <c r="K124" s="74"/>
      <c r="L124" s="74"/>
      <c r="M124" s="74"/>
      <c r="N124" s="74"/>
      <c r="O124" s="74"/>
      <c r="P124" s="74"/>
      <c r="Q124" s="74"/>
      <c r="R124" s="74"/>
      <c r="S124" s="74"/>
      <c r="T124" s="74"/>
      <c r="U124" s="74"/>
      <c r="V124" s="74"/>
      <c r="W124" s="74"/>
      <c r="X124" s="74"/>
      <c r="Y124" s="74"/>
      <c r="Z124" s="74"/>
      <c r="AA124" s="74"/>
      <c r="AB124" s="74"/>
      <c r="AC124" s="74"/>
      <c r="AD124" s="74"/>
      <c r="AE124" s="75"/>
      <c r="AF124" s="75"/>
      <c r="AG124" s="171"/>
      <c r="AH124" s="970"/>
      <c r="AI124" s="76"/>
      <c r="AJ124" s="76"/>
      <c r="AK124" s="76"/>
      <c r="AL124" s="76"/>
      <c r="AM124" s="70"/>
      <c r="AN124" s="71"/>
      <c r="AO124" s="71"/>
      <c r="AP124" s="72"/>
      <c r="AQ124" s="76"/>
      <c r="AR124" s="76"/>
      <c r="AS124" s="957"/>
      <c r="AT124" s="975"/>
      <c r="AU124" s="70"/>
      <c r="AV124" s="71"/>
      <c r="AW124" s="71"/>
      <c r="AX124" s="72"/>
      <c r="AY124" s="38"/>
      <c r="AZ124" s="38"/>
      <c r="BA124" s="38"/>
      <c r="BB124" s="38"/>
      <c r="BC124" s="38"/>
      <c r="BD124" s="79"/>
      <c r="BE124" s="80"/>
      <c r="BF124" s="80"/>
      <c r="BG124" s="81"/>
      <c r="BH124" s="984"/>
      <c r="BI124" s="939"/>
      <c r="BJ124" s="27"/>
      <c r="BK124" s="178"/>
      <c r="BL124" s="103"/>
      <c r="BM124" s="103"/>
      <c r="BN124" s="103"/>
      <c r="BO124" s="103"/>
    </row>
    <row r="125" spans="1:67" ht="23.25" customHeight="1" x14ac:dyDescent="0.2">
      <c r="A125" s="73">
        <f>IF(BM125&lt;($G$2-1+93),C125,C125+10)</f>
        <v>0</v>
      </c>
      <c r="B125" s="915" t="s">
        <v>27</v>
      </c>
      <c r="C125" s="963"/>
      <c r="D125" s="180"/>
      <c r="E125" s="180"/>
      <c r="F125" s="180"/>
      <c r="G125" s="180"/>
      <c r="H125" s="180"/>
      <c r="I125" s="179"/>
      <c r="J125" s="180"/>
      <c r="K125" s="965"/>
      <c r="L125" s="966"/>
      <c r="M125" s="966"/>
      <c r="N125" s="966"/>
      <c r="O125" s="966"/>
      <c r="P125" s="966"/>
      <c r="Q125" s="966"/>
      <c r="R125" s="966"/>
      <c r="S125" s="966"/>
      <c r="T125" s="966"/>
      <c r="U125" s="966"/>
      <c r="V125" s="966"/>
      <c r="W125" s="966"/>
      <c r="X125" s="966"/>
      <c r="Y125" s="966"/>
      <c r="Z125" s="966"/>
      <c r="AA125" s="966"/>
      <c r="AB125" s="966"/>
      <c r="AC125" s="966"/>
      <c r="AD125" s="967"/>
      <c r="AE125" s="968"/>
      <c r="AF125" s="968"/>
      <c r="AG125" s="968"/>
      <c r="AH125" s="969"/>
      <c r="AI125" s="951"/>
      <c r="AJ125" s="952"/>
      <c r="AK125" s="951"/>
      <c r="AL125" s="952"/>
      <c r="AM125" s="971"/>
      <c r="AN125" s="972"/>
      <c r="AO125" s="972"/>
      <c r="AP125" s="973"/>
      <c r="AQ125" s="949"/>
      <c r="AR125" s="949"/>
      <c r="AS125" s="955" t="str">
        <f>IF(AI125="","","0.")</f>
        <v/>
      </c>
      <c r="AT125" s="974" t="str">
        <f>IF(AM125*0.05&gt;=AU125,"500",IF(AI125="","",IF(BL125=1,BN125,BO125)*1000))</f>
        <v/>
      </c>
      <c r="AU125" s="943" t="str">
        <f>IF(AM125="","",IF(BL125=1,AM125*BN125,IF(AM125*BN125*POWER(BO125,(BL125-1))&lt;=AM125*0.05,AM125*0.05,INT(AM125*BN125*POWER(BO125,BL125-1)))))</f>
        <v/>
      </c>
      <c r="AV125" s="944"/>
      <c r="AW125" s="944"/>
      <c r="AX125" s="945"/>
      <c r="AY125" s="978"/>
      <c r="AZ125" s="979"/>
      <c r="BA125" s="980"/>
      <c r="BB125" s="978"/>
      <c r="BC125" s="980"/>
      <c r="BD125" s="981" t="str">
        <f>IF(BB124="",AU125,ROUNDDOWN(AU125*AY124,0))</f>
        <v/>
      </c>
      <c r="BE125" s="947"/>
      <c r="BF125" s="947"/>
      <c r="BG125" s="982"/>
      <c r="BH125" s="983"/>
      <c r="BI125" s="937"/>
      <c r="BJ125" s="27"/>
      <c r="BK125" s="178"/>
      <c r="BL125" s="183">
        <f>G104-BM125+93</f>
        <v>2</v>
      </c>
      <c r="BM125" s="103">
        <f>IF(AH125=3,AI125,IF(AH125=4,AI125+63,AI125+93))</f>
        <v>93</v>
      </c>
      <c r="BN125" s="103" t="e">
        <f>VLOOKUP($AQ125,残価残存率表!$A$4:$D$48,3)</f>
        <v>#N/A</v>
      </c>
      <c r="BO125" s="103" t="e">
        <f>VLOOKUP($AQ125,残価残存率表!$A$4:$D$48,4)</f>
        <v>#N/A</v>
      </c>
    </row>
    <row r="126" spans="1:67" ht="6" customHeight="1" x14ac:dyDescent="0.2">
      <c r="A126" s="73">
        <f t="shared" si="24"/>
        <v>0</v>
      </c>
      <c r="B126" s="917"/>
      <c r="C126" s="964"/>
      <c r="D126" s="39"/>
      <c r="E126" s="39"/>
      <c r="F126" s="39"/>
      <c r="G126" s="39"/>
      <c r="H126" s="39"/>
      <c r="I126" s="39"/>
      <c r="J126" s="40"/>
      <c r="K126" s="74"/>
      <c r="L126" s="74"/>
      <c r="M126" s="74"/>
      <c r="N126" s="74"/>
      <c r="O126" s="74"/>
      <c r="P126" s="74"/>
      <c r="Q126" s="74"/>
      <c r="R126" s="74"/>
      <c r="S126" s="74"/>
      <c r="T126" s="74"/>
      <c r="U126" s="74"/>
      <c r="V126" s="74"/>
      <c r="W126" s="74"/>
      <c r="X126" s="74"/>
      <c r="Y126" s="74"/>
      <c r="Z126" s="74"/>
      <c r="AA126" s="74"/>
      <c r="AB126" s="74"/>
      <c r="AC126" s="74"/>
      <c r="AD126" s="74"/>
      <c r="AE126" s="75"/>
      <c r="AF126" s="75"/>
      <c r="AG126" s="171"/>
      <c r="AH126" s="970"/>
      <c r="AI126" s="76"/>
      <c r="AJ126" s="76"/>
      <c r="AK126" s="76"/>
      <c r="AL126" s="76"/>
      <c r="AM126" s="70"/>
      <c r="AN126" s="71"/>
      <c r="AO126" s="71"/>
      <c r="AP126" s="72"/>
      <c r="AQ126" s="76"/>
      <c r="AR126" s="76"/>
      <c r="AS126" s="957"/>
      <c r="AT126" s="975"/>
      <c r="AU126" s="70"/>
      <c r="AV126" s="71"/>
      <c r="AW126" s="71"/>
      <c r="AX126" s="72"/>
      <c r="AY126" s="38"/>
      <c r="AZ126" s="38"/>
      <c r="BA126" s="38"/>
      <c r="BB126" s="38"/>
      <c r="BC126" s="38"/>
      <c r="BD126" s="79"/>
      <c r="BE126" s="80"/>
      <c r="BF126" s="80"/>
      <c r="BG126" s="81"/>
      <c r="BH126" s="984"/>
      <c r="BI126" s="939"/>
      <c r="BJ126" s="27"/>
      <c r="BK126" s="178"/>
      <c r="BL126" s="103"/>
      <c r="BM126" s="103"/>
      <c r="BN126" s="103"/>
      <c r="BO126" s="103"/>
    </row>
    <row r="127" spans="1:67" ht="23.25" customHeight="1" x14ac:dyDescent="0.2">
      <c r="A127" s="73">
        <f>IF(BM127&lt;($G$2-1+93),C127,C127+10)</f>
        <v>0</v>
      </c>
      <c r="B127" s="915" t="s">
        <v>28</v>
      </c>
      <c r="C127" s="963"/>
      <c r="D127" s="180"/>
      <c r="E127" s="180"/>
      <c r="F127" s="180"/>
      <c r="G127" s="180"/>
      <c r="H127" s="180"/>
      <c r="I127" s="179"/>
      <c r="J127" s="180"/>
      <c r="K127" s="965"/>
      <c r="L127" s="966"/>
      <c r="M127" s="966"/>
      <c r="N127" s="966"/>
      <c r="O127" s="966"/>
      <c r="P127" s="966"/>
      <c r="Q127" s="966"/>
      <c r="R127" s="966"/>
      <c r="S127" s="966"/>
      <c r="T127" s="966"/>
      <c r="U127" s="966"/>
      <c r="V127" s="966"/>
      <c r="W127" s="966"/>
      <c r="X127" s="966"/>
      <c r="Y127" s="966"/>
      <c r="Z127" s="966"/>
      <c r="AA127" s="966"/>
      <c r="AB127" s="966"/>
      <c r="AC127" s="966"/>
      <c r="AD127" s="967"/>
      <c r="AE127" s="968"/>
      <c r="AF127" s="968"/>
      <c r="AG127" s="968"/>
      <c r="AH127" s="969"/>
      <c r="AI127" s="951"/>
      <c r="AJ127" s="952"/>
      <c r="AK127" s="951"/>
      <c r="AL127" s="952"/>
      <c r="AM127" s="971"/>
      <c r="AN127" s="972"/>
      <c r="AO127" s="972"/>
      <c r="AP127" s="973"/>
      <c r="AQ127" s="949"/>
      <c r="AR127" s="949"/>
      <c r="AS127" s="955" t="str">
        <f>IF(AI127="","","0.")</f>
        <v/>
      </c>
      <c r="AT127" s="974" t="str">
        <f>IF(AM127*0.05&gt;=AU127,"500",IF(AI127="","",IF(BL127=1,BN127,BO127)*1000))</f>
        <v/>
      </c>
      <c r="AU127" s="943" t="str">
        <f>IF(AM127="","",IF(BL127=1,AM127*BN127,IF(AM127*BN127*POWER(BO127,(BL127-1))&lt;=AM127*0.05,AM127*0.05,INT(AM127*BN127*POWER(BO127,BL127-1)))))</f>
        <v/>
      </c>
      <c r="AV127" s="944"/>
      <c r="AW127" s="944"/>
      <c r="AX127" s="945"/>
      <c r="AY127" s="978"/>
      <c r="AZ127" s="979"/>
      <c r="BA127" s="980"/>
      <c r="BB127" s="978"/>
      <c r="BC127" s="980"/>
      <c r="BD127" s="981" t="str">
        <f>IF(BB126="",AU127,ROUNDDOWN(AU127*AY126,0))</f>
        <v/>
      </c>
      <c r="BE127" s="947"/>
      <c r="BF127" s="947"/>
      <c r="BG127" s="982"/>
      <c r="BH127" s="983"/>
      <c r="BI127" s="937"/>
      <c r="BJ127" s="27"/>
      <c r="BK127" s="178"/>
      <c r="BL127" s="183">
        <f>G104-BM127+93</f>
        <v>2</v>
      </c>
      <c r="BM127" s="103">
        <f>IF(AH127=3,AI127,IF(AH127=4,AI127+63,AI127+93))</f>
        <v>93</v>
      </c>
      <c r="BN127" s="103" t="e">
        <f>VLOOKUP($AQ127,残価残存率表!$A$4:$D$48,3)</f>
        <v>#N/A</v>
      </c>
      <c r="BO127" s="103" t="e">
        <f>VLOOKUP($AQ127,残価残存率表!$A$4:$D$48,4)</f>
        <v>#N/A</v>
      </c>
    </row>
    <row r="128" spans="1:67" ht="6" customHeight="1" x14ac:dyDescent="0.2">
      <c r="A128" s="73">
        <f t="shared" si="24"/>
        <v>0</v>
      </c>
      <c r="B128" s="917"/>
      <c r="C128" s="964"/>
      <c r="D128" s="39"/>
      <c r="E128" s="39"/>
      <c r="F128" s="39"/>
      <c r="G128" s="39"/>
      <c r="H128" s="39"/>
      <c r="I128" s="39"/>
      <c r="J128" s="40"/>
      <c r="K128" s="74"/>
      <c r="L128" s="74"/>
      <c r="M128" s="74"/>
      <c r="N128" s="74"/>
      <c r="O128" s="74"/>
      <c r="P128" s="74"/>
      <c r="Q128" s="74"/>
      <c r="R128" s="74"/>
      <c r="S128" s="74"/>
      <c r="T128" s="74"/>
      <c r="U128" s="74"/>
      <c r="V128" s="74"/>
      <c r="W128" s="74"/>
      <c r="X128" s="74"/>
      <c r="Y128" s="74"/>
      <c r="Z128" s="74"/>
      <c r="AA128" s="74"/>
      <c r="AB128" s="74"/>
      <c r="AC128" s="74"/>
      <c r="AD128" s="74"/>
      <c r="AE128" s="75"/>
      <c r="AF128" s="75"/>
      <c r="AG128" s="171"/>
      <c r="AH128" s="970"/>
      <c r="AI128" s="76"/>
      <c r="AJ128" s="76"/>
      <c r="AK128" s="76"/>
      <c r="AL128" s="76"/>
      <c r="AM128" s="70"/>
      <c r="AN128" s="71"/>
      <c r="AO128" s="71"/>
      <c r="AP128" s="72"/>
      <c r="AQ128" s="76"/>
      <c r="AR128" s="76"/>
      <c r="AS128" s="957"/>
      <c r="AT128" s="975"/>
      <c r="AU128" s="70"/>
      <c r="AV128" s="71"/>
      <c r="AW128" s="71"/>
      <c r="AX128" s="72"/>
      <c r="AY128" s="38"/>
      <c r="AZ128" s="38"/>
      <c r="BA128" s="38"/>
      <c r="BB128" s="38"/>
      <c r="BC128" s="38"/>
      <c r="BD128" s="79"/>
      <c r="BE128" s="80"/>
      <c r="BF128" s="80"/>
      <c r="BG128" s="81"/>
      <c r="BH128" s="984"/>
      <c r="BI128" s="939"/>
      <c r="BJ128" s="27"/>
      <c r="BK128" s="178"/>
      <c r="BL128" s="103"/>
      <c r="BM128" s="103"/>
      <c r="BN128" s="103"/>
      <c r="BO128" s="103"/>
    </row>
    <row r="129" spans="1:67" ht="23.25" customHeight="1" x14ac:dyDescent="0.2">
      <c r="A129" s="73">
        <f>IF(BM129&lt;($G$2-1+93),C129,C129+10)</f>
        <v>0</v>
      </c>
      <c r="B129" s="915" t="s">
        <v>29</v>
      </c>
      <c r="C129" s="963"/>
      <c r="D129" s="180"/>
      <c r="E129" s="180"/>
      <c r="F129" s="180"/>
      <c r="G129" s="180"/>
      <c r="H129" s="180"/>
      <c r="I129" s="179"/>
      <c r="J129" s="180"/>
      <c r="K129" s="965"/>
      <c r="L129" s="966"/>
      <c r="M129" s="966"/>
      <c r="N129" s="966"/>
      <c r="O129" s="966"/>
      <c r="P129" s="966"/>
      <c r="Q129" s="966"/>
      <c r="R129" s="966"/>
      <c r="S129" s="966"/>
      <c r="T129" s="966"/>
      <c r="U129" s="966"/>
      <c r="V129" s="966"/>
      <c r="W129" s="966"/>
      <c r="X129" s="966"/>
      <c r="Y129" s="966"/>
      <c r="Z129" s="966"/>
      <c r="AA129" s="966"/>
      <c r="AB129" s="966"/>
      <c r="AC129" s="966"/>
      <c r="AD129" s="967"/>
      <c r="AE129" s="968"/>
      <c r="AF129" s="968"/>
      <c r="AG129" s="968"/>
      <c r="AH129" s="969"/>
      <c r="AI129" s="951"/>
      <c r="AJ129" s="952"/>
      <c r="AK129" s="951"/>
      <c r="AL129" s="952"/>
      <c r="AM129" s="971"/>
      <c r="AN129" s="972"/>
      <c r="AO129" s="972"/>
      <c r="AP129" s="973"/>
      <c r="AQ129" s="949"/>
      <c r="AR129" s="949"/>
      <c r="AS129" s="955" t="str">
        <f>IF(AI129="","","0.")</f>
        <v/>
      </c>
      <c r="AT129" s="974" t="str">
        <f>IF(AM129*0.05&gt;=AU129,"500",IF(AI129="","",IF(BL129=1,BN129,BO129)*1000))</f>
        <v/>
      </c>
      <c r="AU129" s="943" t="str">
        <f>IF(AM129="","",IF(BL129=1,AM129*BN129,IF(AM129*BN129*POWER(BO129,(BL129-1))&lt;=AM129*0.05,AM129*0.05,INT(AM129*BN129*POWER(BO129,BL129-1)))))</f>
        <v/>
      </c>
      <c r="AV129" s="944"/>
      <c r="AW129" s="944"/>
      <c r="AX129" s="945"/>
      <c r="AY129" s="978"/>
      <c r="AZ129" s="979"/>
      <c r="BA129" s="980"/>
      <c r="BB129" s="978"/>
      <c r="BC129" s="980"/>
      <c r="BD129" s="981" t="str">
        <f>IF(BB128="",AU129,ROUNDDOWN(AU129*AY128,0))</f>
        <v/>
      </c>
      <c r="BE129" s="947"/>
      <c r="BF129" s="947"/>
      <c r="BG129" s="982"/>
      <c r="BH129" s="983"/>
      <c r="BI129" s="937"/>
      <c r="BJ129" s="27"/>
      <c r="BK129" s="178"/>
      <c r="BL129" s="183">
        <f>G104-BM129+93</f>
        <v>2</v>
      </c>
      <c r="BM129" s="103">
        <f>IF(AH129=3,AI129,IF(AH129=4,AI129+63,AI129+93))</f>
        <v>93</v>
      </c>
      <c r="BN129" s="103" t="e">
        <f>VLOOKUP($AQ129,残価残存率表!$A$4:$D$48,3)</f>
        <v>#N/A</v>
      </c>
      <c r="BO129" s="103" t="e">
        <f>VLOOKUP($AQ129,残価残存率表!$A$4:$D$48,4)</f>
        <v>#N/A</v>
      </c>
    </row>
    <row r="130" spans="1:67" ht="6" customHeight="1" x14ac:dyDescent="0.2">
      <c r="A130" s="73">
        <f t="shared" si="24"/>
        <v>0</v>
      </c>
      <c r="B130" s="917"/>
      <c r="C130" s="964"/>
      <c r="D130" s="39"/>
      <c r="E130" s="39"/>
      <c r="F130" s="39"/>
      <c r="G130" s="39"/>
      <c r="H130" s="39"/>
      <c r="I130" s="39"/>
      <c r="J130" s="40"/>
      <c r="K130" s="74"/>
      <c r="L130" s="74"/>
      <c r="M130" s="74"/>
      <c r="N130" s="74"/>
      <c r="O130" s="74"/>
      <c r="P130" s="74"/>
      <c r="Q130" s="74"/>
      <c r="R130" s="74"/>
      <c r="S130" s="74"/>
      <c r="T130" s="74"/>
      <c r="U130" s="74"/>
      <c r="V130" s="74"/>
      <c r="W130" s="74"/>
      <c r="X130" s="74"/>
      <c r="Y130" s="74"/>
      <c r="Z130" s="74"/>
      <c r="AA130" s="74"/>
      <c r="AB130" s="74"/>
      <c r="AC130" s="74"/>
      <c r="AD130" s="74"/>
      <c r="AE130" s="75"/>
      <c r="AF130" s="75"/>
      <c r="AG130" s="171"/>
      <c r="AH130" s="970"/>
      <c r="AI130" s="76"/>
      <c r="AJ130" s="76"/>
      <c r="AK130" s="76"/>
      <c r="AL130" s="76"/>
      <c r="AM130" s="70"/>
      <c r="AN130" s="71"/>
      <c r="AO130" s="71"/>
      <c r="AP130" s="72"/>
      <c r="AQ130" s="76"/>
      <c r="AR130" s="76"/>
      <c r="AS130" s="957"/>
      <c r="AT130" s="975"/>
      <c r="AU130" s="70"/>
      <c r="AV130" s="71"/>
      <c r="AW130" s="71"/>
      <c r="AX130" s="72"/>
      <c r="AY130" s="38"/>
      <c r="AZ130" s="38"/>
      <c r="BA130" s="38"/>
      <c r="BB130" s="38"/>
      <c r="BC130" s="38"/>
      <c r="BD130" s="79"/>
      <c r="BE130" s="80"/>
      <c r="BF130" s="80"/>
      <c r="BG130" s="81"/>
      <c r="BH130" s="984"/>
      <c r="BI130" s="939"/>
      <c r="BJ130" s="27"/>
      <c r="BK130" s="178"/>
      <c r="BL130" s="103"/>
      <c r="BM130" s="103"/>
      <c r="BN130" s="103"/>
      <c r="BO130" s="103"/>
    </row>
    <row r="131" spans="1:67" ht="23.25" customHeight="1" x14ac:dyDescent="0.2">
      <c r="A131" s="73">
        <f>IF(BM131&lt;($G$2-1+93),C131,C131+10)</f>
        <v>0</v>
      </c>
      <c r="B131" s="915" t="s">
        <v>30</v>
      </c>
      <c r="C131" s="963"/>
      <c r="D131" s="180"/>
      <c r="E131" s="180"/>
      <c r="F131" s="180"/>
      <c r="G131" s="180"/>
      <c r="H131" s="180"/>
      <c r="I131" s="179"/>
      <c r="J131" s="180"/>
      <c r="K131" s="965"/>
      <c r="L131" s="966"/>
      <c r="M131" s="966"/>
      <c r="N131" s="966"/>
      <c r="O131" s="966"/>
      <c r="P131" s="966"/>
      <c r="Q131" s="966"/>
      <c r="R131" s="966"/>
      <c r="S131" s="966"/>
      <c r="T131" s="966"/>
      <c r="U131" s="966"/>
      <c r="V131" s="966"/>
      <c r="W131" s="966"/>
      <c r="X131" s="966"/>
      <c r="Y131" s="966"/>
      <c r="Z131" s="966"/>
      <c r="AA131" s="966"/>
      <c r="AB131" s="966"/>
      <c r="AC131" s="966"/>
      <c r="AD131" s="967"/>
      <c r="AE131" s="968"/>
      <c r="AF131" s="968"/>
      <c r="AG131" s="968"/>
      <c r="AH131" s="969"/>
      <c r="AI131" s="951"/>
      <c r="AJ131" s="952"/>
      <c r="AK131" s="951"/>
      <c r="AL131" s="952"/>
      <c r="AM131" s="971"/>
      <c r="AN131" s="972"/>
      <c r="AO131" s="972"/>
      <c r="AP131" s="973"/>
      <c r="AQ131" s="949"/>
      <c r="AR131" s="949"/>
      <c r="AS131" s="955" t="str">
        <f>IF(AI131="","","0.")</f>
        <v/>
      </c>
      <c r="AT131" s="974" t="str">
        <f>IF(AM131*0.05&gt;=AU131,"500",IF(AI131="","",IF(BL131=1,BN131,BO131)*1000))</f>
        <v/>
      </c>
      <c r="AU131" s="943" t="str">
        <f>IF(AM131="","",IF(BL131=1,AM131*BN131,IF(AM131*BN131*POWER(BO131,(BL131-1))&lt;=AM131*0.05,AM131*0.05,INT(AM131*BN131*POWER(BO131,BL131-1)))))</f>
        <v/>
      </c>
      <c r="AV131" s="944"/>
      <c r="AW131" s="944"/>
      <c r="AX131" s="945"/>
      <c r="AY131" s="978"/>
      <c r="AZ131" s="979"/>
      <c r="BA131" s="980"/>
      <c r="BB131" s="978"/>
      <c r="BC131" s="980"/>
      <c r="BD131" s="981" t="str">
        <f>IF(BB130="",AU131,ROUNDDOWN(AU131*AY130,0))</f>
        <v/>
      </c>
      <c r="BE131" s="947"/>
      <c r="BF131" s="947"/>
      <c r="BG131" s="982"/>
      <c r="BH131" s="983"/>
      <c r="BI131" s="937"/>
      <c r="BJ131" s="27"/>
      <c r="BK131" s="178"/>
      <c r="BL131" s="183">
        <f>G104-BM131+93</f>
        <v>2</v>
      </c>
      <c r="BM131" s="103">
        <f>IF(AH131=3,AI131,IF(AH131=4,AI131+63,AI131+93))</f>
        <v>93</v>
      </c>
      <c r="BN131" s="103" t="e">
        <f>VLOOKUP($AQ131,残価残存率表!$A$4:$D$48,3)</f>
        <v>#N/A</v>
      </c>
      <c r="BO131" s="103" t="e">
        <f>VLOOKUP($AQ131,残価残存率表!$A$4:$D$48,4)</f>
        <v>#N/A</v>
      </c>
    </row>
    <row r="132" spans="1:67" ht="6" customHeight="1" x14ac:dyDescent="0.2">
      <c r="A132" s="73">
        <f t="shared" si="24"/>
        <v>0</v>
      </c>
      <c r="B132" s="917"/>
      <c r="C132" s="964"/>
      <c r="D132" s="39"/>
      <c r="E132" s="39"/>
      <c r="F132" s="39"/>
      <c r="G132" s="39"/>
      <c r="H132" s="39"/>
      <c r="I132" s="39"/>
      <c r="J132" s="40"/>
      <c r="K132" s="74"/>
      <c r="L132" s="74"/>
      <c r="M132" s="74"/>
      <c r="N132" s="74"/>
      <c r="O132" s="74"/>
      <c r="P132" s="74"/>
      <c r="Q132" s="74"/>
      <c r="R132" s="74"/>
      <c r="S132" s="74"/>
      <c r="T132" s="74"/>
      <c r="U132" s="74"/>
      <c r="V132" s="74"/>
      <c r="W132" s="74"/>
      <c r="X132" s="74"/>
      <c r="Y132" s="74"/>
      <c r="Z132" s="74"/>
      <c r="AA132" s="74"/>
      <c r="AB132" s="74"/>
      <c r="AC132" s="74"/>
      <c r="AD132" s="74"/>
      <c r="AE132" s="75"/>
      <c r="AF132" s="75"/>
      <c r="AG132" s="171"/>
      <c r="AH132" s="970"/>
      <c r="AI132" s="76"/>
      <c r="AJ132" s="76"/>
      <c r="AK132" s="76"/>
      <c r="AL132" s="76"/>
      <c r="AM132" s="70"/>
      <c r="AN132" s="71"/>
      <c r="AO132" s="71"/>
      <c r="AP132" s="72"/>
      <c r="AQ132" s="76"/>
      <c r="AR132" s="76"/>
      <c r="AS132" s="957"/>
      <c r="AT132" s="975"/>
      <c r="AU132" s="70"/>
      <c r="AV132" s="71"/>
      <c r="AW132" s="71"/>
      <c r="AX132" s="72"/>
      <c r="AY132" s="38"/>
      <c r="AZ132" s="38"/>
      <c r="BA132" s="38"/>
      <c r="BB132" s="38"/>
      <c r="BC132" s="38"/>
      <c r="BD132" s="79"/>
      <c r="BE132" s="80"/>
      <c r="BF132" s="80"/>
      <c r="BG132" s="81"/>
      <c r="BH132" s="984"/>
      <c r="BI132" s="939"/>
      <c r="BJ132" s="27"/>
      <c r="BK132" s="178"/>
      <c r="BL132" s="103"/>
      <c r="BM132" s="103"/>
      <c r="BN132" s="103"/>
      <c r="BO132" s="103"/>
    </row>
    <row r="133" spans="1:67" ht="23.25" customHeight="1" x14ac:dyDescent="0.2">
      <c r="A133" s="73">
        <f>IF(BM133&lt;($G$2-1+93),C133,C133+10)</f>
        <v>0</v>
      </c>
      <c r="B133" s="915" t="s">
        <v>31</v>
      </c>
      <c r="C133" s="963"/>
      <c r="D133" s="180"/>
      <c r="E133" s="180"/>
      <c r="F133" s="180"/>
      <c r="G133" s="180"/>
      <c r="H133" s="180"/>
      <c r="I133" s="179"/>
      <c r="J133" s="180"/>
      <c r="K133" s="965"/>
      <c r="L133" s="966"/>
      <c r="M133" s="966"/>
      <c r="N133" s="966"/>
      <c r="O133" s="966"/>
      <c r="P133" s="966"/>
      <c r="Q133" s="966"/>
      <c r="R133" s="966"/>
      <c r="S133" s="966"/>
      <c r="T133" s="966"/>
      <c r="U133" s="966"/>
      <c r="V133" s="966"/>
      <c r="W133" s="966"/>
      <c r="X133" s="966"/>
      <c r="Y133" s="966"/>
      <c r="Z133" s="966"/>
      <c r="AA133" s="966"/>
      <c r="AB133" s="966"/>
      <c r="AC133" s="966"/>
      <c r="AD133" s="967"/>
      <c r="AE133" s="968"/>
      <c r="AF133" s="968"/>
      <c r="AG133" s="968"/>
      <c r="AH133" s="969"/>
      <c r="AI133" s="951"/>
      <c r="AJ133" s="952"/>
      <c r="AK133" s="951"/>
      <c r="AL133" s="952"/>
      <c r="AM133" s="971"/>
      <c r="AN133" s="972"/>
      <c r="AO133" s="972"/>
      <c r="AP133" s="973"/>
      <c r="AQ133" s="949"/>
      <c r="AR133" s="949"/>
      <c r="AS133" s="955" t="str">
        <f>IF(AI133="","","0.")</f>
        <v/>
      </c>
      <c r="AT133" s="974" t="str">
        <f t="shared" ref="AT133" si="25">IF(AM133*0.05&gt;=AU133,"500",IF(AI133="","",IF(BL133=1,BN133,BO133)*1000))</f>
        <v/>
      </c>
      <c r="AU133" s="943" t="str">
        <f>IF(AM133="","",IF(BL133=1,AM133*BN133,IF(AM133*BN133*POWER(BO133,(BL133-1))&lt;=AM133*0.05,AM133*0.05,INT(AM133*BN133*POWER(BO133,BL133-1)))))</f>
        <v/>
      </c>
      <c r="AV133" s="944"/>
      <c r="AW133" s="944"/>
      <c r="AX133" s="945"/>
      <c r="AY133" s="978"/>
      <c r="AZ133" s="979"/>
      <c r="BA133" s="980"/>
      <c r="BB133" s="978"/>
      <c r="BC133" s="980"/>
      <c r="BD133" s="981" t="str">
        <f>IF(BB132="",AU133,ROUNDDOWN(AU133*AY132,0))</f>
        <v/>
      </c>
      <c r="BE133" s="947"/>
      <c r="BF133" s="947"/>
      <c r="BG133" s="982"/>
      <c r="BH133" s="983"/>
      <c r="BI133" s="937"/>
      <c r="BJ133" s="27"/>
      <c r="BK133" s="178"/>
      <c r="BL133" s="183">
        <f>G104-BM133+93</f>
        <v>2</v>
      </c>
      <c r="BM133" s="103">
        <f>IF(AH133=3,AI133,IF(AH133=4,AI133+63,AI133+93))</f>
        <v>93</v>
      </c>
      <c r="BN133" s="103" t="e">
        <f>VLOOKUP($AQ133,残価残存率表!$A$4:$D$48,3)</f>
        <v>#N/A</v>
      </c>
      <c r="BO133" s="103" t="e">
        <f>VLOOKUP($AQ133,残価残存率表!$A$4:$D$48,4)</f>
        <v>#N/A</v>
      </c>
    </row>
    <row r="134" spans="1:67" ht="6" customHeight="1" x14ac:dyDescent="0.2">
      <c r="A134" s="73">
        <f t="shared" si="24"/>
        <v>0</v>
      </c>
      <c r="B134" s="917"/>
      <c r="C134" s="964"/>
      <c r="D134" s="39"/>
      <c r="E134" s="39"/>
      <c r="F134" s="39"/>
      <c r="G134" s="39"/>
      <c r="H134" s="39"/>
      <c r="I134" s="39"/>
      <c r="J134" s="40"/>
      <c r="K134" s="74"/>
      <c r="L134" s="74"/>
      <c r="M134" s="74"/>
      <c r="N134" s="74"/>
      <c r="O134" s="74"/>
      <c r="P134" s="74"/>
      <c r="Q134" s="74"/>
      <c r="R134" s="74"/>
      <c r="S134" s="74"/>
      <c r="T134" s="74"/>
      <c r="U134" s="74"/>
      <c r="V134" s="74"/>
      <c r="W134" s="74"/>
      <c r="X134" s="74"/>
      <c r="Y134" s="74"/>
      <c r="Z134" s="74"/>
      <c r="AA134" s="74"/>
      <c r="AB134" s="74"/>
      <c r="AC134" s="74"/>
      <c r="AD134" s="74"/>
      <c r="AE134" s="75"/>
      <c r="AF134" s="75"/>
      <c r="AG134" s="171"/>
      <c r="AH134" s="970"/>
      <c r="AI134" s="76"/>
      <c r="AJ134" s="76"/>
      <c r="AK134" s="76"/>
      <c r="AL134" s="76"/>
      <c r="AM134" s="70"/>
      <c r="AN134" s="71"/>
      <c r="AO134" s="71"/>
      <c r="AP134" s="72"/>
      <c r="AQ134" s="76"/>
      <c r="AR134" s="76"/>
      <c r="AS134" s="957"/>
      <c r="AT134" s="975"/>
      <c r="AU134" s="70"/>
      <c r="AV134" s="71"/>
      <c r="AW134" s="71"/>
      <c r="AX134" s="72"/>
      <c r="AY134" s="38"/>
      <c r="AZ134" s="38"/>
      <c r="BA134" s="38"/>
      <c r="BB134" s="38"/>
      <c r="BC134" s="38"/>
      <c r="BD134" s="79"/>
      <c r="BE134" s="80"/>
      <c r="BF134" s="80"/>
      <c r="BG134" s="81"/>
      <c r="BH134" s="984"/>
      <c r="BI134" s="939"/>
      <c r="BJ134" s="27"/>
      <c r="BK134" s="178"/>
      <c r="BL134" s="103"/>
      <c r="BM134" s="103"/>
      <c r="BN134" s="103"/>
      <c r="BO134" s="103"/>
    </row>
    <row r="135" spans="1:67" ht="23.25" customHeight="1" x14ac:dyDescent="0.2">
      <c r="A135" s="73">
        <f>IF(BM135&lt;($G$2-1+93),C135,C135+10)</f>
        <v>0</v>
      </c>
      <c r="B135" s="915" t="s">
        <v>32</v>
      </c>
      <c r="C135" s="963"/>
      <c r="D135" s="180"/>
      <c r="E135" s="180"/>
      <c r="F135" s="180"/>
      <c r="G135" s="180"/>
      <c r="H135" s="180"/>
      <c r="I135" s="179"/>
      <c r="J135" s="180"/>
      <c r="K135" s="965"/>
      <c r="L135" s="966"/>
      <c r="M135" s="966"/>
      <c r="N135" s="966"/>
      <c r="O135" s="966"/>
      <c r="P135" s="966"/>
      <c r="Q135" s="966"/>
      <c r="R135" s="966"/>
      <c r="S135" s="966"/>
      <c r="T135" s="966"/>
      <c r="U135" s="966"/>
      <c r="V135" s="966"/>
      <c r="W135" s="966"/>
      <c r="X135" s="966"/>
      <c r="Y135" s="966"/>
      <c r="Z135" s="966"/>
      <c r="AA135" s="966"/>
      <c r="AB135" s="966"/>
      <c r="AC135" s="966"/>
      <c r="AD135" s="967"/>
      <c r="AE135" s="968"/>
      <c r="AF135" s="968"/>
      <c r="AG135" s="968"/>
      <c r="AH135" s="969"/>
      <c r="AI135" s="951"/>
      <c r="AJ135" s="952"/>
      <c r="AK135" s="951"/>
      <c r="AL135" s="952"/>
      <c r="AM135" s="971"/>
      <c r="AN135" s="972"/>
      <c r="AO135" s="972"/>
      <c r="AP135" s="973"/>
      <c r="AQ135" s="949"/>
      <c r="AR135" s="949"/>
      <c r="AS135" s="955" t="str">
        <f>IF(AI135="","","0.")</f>
        <v/>
      </c>
      <c r="AT135" s="974" t="str">
        <f t="shared" ref="AT135" si="26">IF(AM135*0.05&gt;=AU135,"500",IF(AI135="","",IF(BL135=1,BN135,BO135)*1000))</f>
        <v/>
      </c>
      <c r="AU135" s="943" t="str">
        <f>IF(AM135="","",IF(BL135=1,AM135*BN135,IF(AM135*BN135*POWER(BO135,(BL135-1))&lt;=AM135*0.05,AM135*0.05,INT(AM135*BN135*POWER(BO135,BL135-1)))))</f>
        <v/>
      </c>
      <c r="AV135" s="944"/>
      <c r="AW135" s="944"/>
      <c r="AX135" s="945"/>
      <c r="AY135" s="978"/>
      <c r="AZ135" s="979"/>
      <c r="BA135" s="980"/>
      <c r="BB135" s="978"/>
      <c r="BC135" s="980"/>
      <c r="BD135" s="981" t="str">
        <f>IF(BB134="",AU135,ROUNDDOWN(AU135*AY134,0))</f>
        <v/>
      </c>
      <c r="BE135" s="947"/>
      <c r="BF135" s="947"/>
      <c r="BG135" s="982"/>
      <c r="BH135" s="983"/>
      <c r="BI135" s="937"/>
      <c r="BJ135" s="27"/>
      <c r="BK135" s="178"/>
      <c r="BL135" s="183">
        <f>G104-BM135+93</f>
        <v>2</v>
      </c>
      <c r="BM135" s="103">
        <f>IF(AH135=3,AI135,IF(AH135=4,AI135+63,AI135+93))</f>
        <v>93</v>
      </c>
      <c r="BN135" s="103" t="e">
        <f>VLOOKUP($AQ135,残価残存率表!$A$4:$D$48,3)</f>
        <v>#N/A</v>
      </c>
      <c r="BO135" s="103" t="e">
        <f>VLOOKUP($AQ135,残価残存率表!$A$4:$D$48,4)</f>
        <v>#N/A</v>
      </c>
    </row>
    <row r="136" spans="1:67" ht="6" customHeight="1" x14ac:dyDescent="0.2">
      <c r="A136" s="73">
        <f t="shared" ref="A136:A150" si="27">IF(BM136&lt;($G$2-1+63),C136,C136+10)</f>
        <v>0</v>
      </c>
      <c r="B136" s="917"/>
      <c r="C136" s="964"/>
      <c r="D136" s="39"/>
      <c r="E136" s="39"/>
      <c r="F136" s="39"/>
      <c r="G136" s="39"/>
      <c r="H136" s="39"/>
      <c r="I136" s="39"/>
      <c r="J136" s="40"/>
      <c r="K136" s="74"/>
      <c r="L136" s="74"/>
      <c r="M136" s="74"/>
      <c r="N136" s="74"/>
      <c r="O136" s="74"/>
      <c r="P136" s="74"/>
      <c r="Q136" s="74"/>
      <c r="R136" s="74"/>
      <c r="S136" s="74"/>
      <c r="T136" s="74"/>
      <c r="U136" s="74"/>
      <c r="V136" s="74"/>
      <c r="W136" s="74"/>
      <c r="X136" s="74"/>
      <c r="Y136" s="74"/>
      <c r="Z136" s="74"/>
      <c r="AA136" s="74"/>
      <c r="AB136" s="74"/>
      <c r="AC136" s="74"/>
      <c r="AD136" s="74"/>
      <c r="AE136" s="75"/>
      <c r="AF136" s="75"/>
      <c r="AG136" s="171"/>
      <c r="AH136" s="970"/>
      <c r="AI136" s="76"/>
      <c r="AJ136" s="76"/>
      <c r="AK136" s="76"/>
      <c r="AL136" s="76"/>
      <c r="AM136" s="70"/>
      <c r="AN136" s="71"/>
      <c r="AO136" s="71"/>
      <c r="AP136" s="72"/>
      <c r="AQ136" s="76"/>
      <c r="AR136" s="76"/>
      <c r="AS136" s="957"/>
      <c r="AT136" s="975"/>
      <c r="AU136" s="70"/>
      <c r="AV136" s="71"/>
      <c r="AW136" s="71"/>
      <c r="AX136" s="72"/>
      <c r="AY136" s="38"/>
      <c r="AZ136" s="38"/>
      <c r="BA136" s="38"/>
      <c r="BB136" s="38"/>
      <c r="BC136" s="38"/>
      <c r="BD136" s="79"/>
      <c r="BE136" s="80"/>
      <c r="BF136" s="80"/>
      <c r="BG136" s="81"/>
      <c r="BH136" s="984"/>
      <c r="BI136" s="939"/>
      <c r="BJ136" s="27"/>
      <c r="BK136" s="178"/>
      <c r="BL136" s="103"/>
      <c r="BM136" s="103"/>
      <c r="BN136" s="103"/>
      <c r="BO136" s="103"/>
    </row>
    <row r="137" spans="1:67" ht="23.25" customHeight="1" x14ac:dyDescent="0.2">
      <c r="A137" s="73">
        <f>IF(BM137&lt;($G$2-1+93),C137,C137+10)</f>
        <v>0</v>
      </c>
      <c r="B137" s="915" t="s">
        <v>33</v>
      </c>
      <c r="C137" s="963"/>
      <c r="D137" s="180"/>
      <c r="E137" s="180"/>
      <c r="F137" s="180"/>
      <c r="G137" s="180"/>
      <c r="H137" s="180"/>
      <c r="I137" s="179"/>
      <c r="J137" s="180"/>
      <c r="K137" s="965"/>
      <c r="L137" s="966"/>
      <c r="M137" s="966"/>
      <c r="N137" s="966"/>
      <c r="O137" s="966"/>
      <c r="P137" s="966"/>
      <c r="Q137" s="966"/>
      <c r="R137" s="966"/>
      <c r="S137" s="966"/>
      <c r="T137" s="966"/>
      <c r="U137" s="966"/>
      <c r="V137" s="966"/>
      <c r="W137" s="966"/>
      <c r="X137" s="966"/>
      <c r="Y137" s="966"/>
      <c r="Z137" s="966"/>
      <c r="AA137" s="966"/>
      <c r="AB137" s="966"/>
      <c r="AC137" s="966"/>
      <c r="AD137" s="967"/>
      <c r="AE137" s="968"/>
      <c r="AF137" s="968"/>
      <c r="AG137" s="968"/>
      <c r="AH137" s="969"/>
      <c r="AI137" s="951"/>
      <c r="AJ137" s="952"/>
      <c r="AK137" s="951"/>
      <c r="AL137" s="952"/>
      <c r="AM137" s="971"/>
      <c r="AN137" s="972"/>
      <c r="AO137" s="972"/>
      <c r="AP137" s="973"/>
      <c r="AQ137" s="949"/>
      <c r="AR137" s="949"/>
      <c r="AS137" s="955" t="str">
        <f>IF(AI137="","","0.")</f>
        <v/>
      </c>
      <c r="AT137" s="974" t="str">
        <f t="shared" ref="AT137" si="28">IF(AM137*0.05&gt;=AU137,"500",IF(AI137="","",IF(BL137=1,BN137,BO137)*1000))</f>
        <v/>
      </c>
      <c r="AU137" s="943" t="str">
        <f>IF(AM137="","",IF(BL137=1,AM137*BN137,IF(AM137*BN137*POWER(BO137,(BL137-1))&lt;=AM137*0.05,AM137*0.05,INT(AM137*BN137*POWER(BO137,BL137-1)))))</f>
        <v/>
      </c>
      <c r="AV137" s="944"/>
      <c r="AW137" s="944"/>
      <c r="AX137" s="945"/>
      <c r="AY137" s="978"/>
      <c r="AZ137" s="979"/>
      <c r="BA137" s="980"/>
      <c r="BB137" s="978"/>
      <c r="BC137" s="980"/>
      <c r="BD137" s="981" t="str">
        <f>IF(BB136="",AU137,ROUNDDOWN(AU137*AY136,0))</f>
        <v/>
      </c>
      <c r="BE137" s="947"/>
      <c r="BF137" s="947"/>
      <c r="BG137" s="982"/>
      <c r="BH137" s="983"/>
      <c r="BI137" s="937"/>
      <c r="BJ137" s="27"/>
      <c r="BK137" s="178"/>
      <c r="BL137" s="183">
        <f>G104-BM137+93</f>
        <v>2</v>
      </c>
      <c r="BM137" s="103">
        <f>IF(AH137=3,AI137,IF(AH137=4,AI137+63,AI137+93))</f>
        <v>93</v>
      </c>
      <c r="BN137" s="103" t="e">
        <f>VLOOKUP($AQ137,残価残存率表!$A$4:$D$48,3)</f>
        <v>#N/A</v>
      </c>
      <c r="BO137" s="103" t="e">
        <f>VLOOKUP($AQ137,残価残存率表!$A$4:$D$48,4)</f>
        <v>#N/A</v>
      </c>
    </row>
    <row r="138" spans="1:67" ht="6" customHeight="1" x14ac:dyDescent="0.2">
      <c r="A138" s="73">
        <f t="shared" si="27"/>
        <v>0</v>
      </c>
      <c r="B138" s="917"/>
      <c r="C138" s="964"/>
      <c r="D138" s="39"/>
      <c r="E138" s="39"/>
      <c r="F138" s="39"/>
      <c r="G138" s="39"/>
      <c r="H138" s="39"/>
      <c r="I138" s="39"/>
      <c r="J138" s="40"/>
      <c r="K138" s="74"/>
      <c r="L138" s="74"/>
      <c r="M138" s="74"/>
      <c r="N138" s="74"/>
      <c r="O138" s="74"/>
      <c r="P138" s="74"/>
      <c r="Q138" s="74"/>
      <c r="R138" s="74"/>
      <c r="S138" s="74"/>
      <c r="T138" s="74"/>
      <c r="U138" s="74"/>
      <c r="V138" s="74"/>
      <c r="W138" s="74"/>
      <c r="X138" s="74"/>
      <c r="Y138" s="74"/>
      <c r="Z138" s="74"/>
      <c r="AA138" s="74"/>
      <c r="AB138" s="74"/>
      <c r="AC138" s="74"/>
      <c r="AD138" s="74"/>
      <c r="AE138" s="75"/>
      <c r="AF138" s="75"/>
      <c r="AG138" s="171"/>
      <c r="AH138" s="970"/>
      <c r="AI138" s="76"/>
      <c r="AJ138" s="76"/>
      <c r="AK138" s="76"/>
      <c r="AL138" s="76"/>
      <c r="AM138" s="70"/>
      <c r="AN138" s="71"/>
      <c r="AO138" s="71"/>
      <c r="AP138" s="72"/>
      <c r="AQ138" s="76"/>
      <c r="AR138" s="76"/>
      <c r="AS138" s="957"/>
      <c r="AT138" s="975"/>
      <c r="AU138" s="70"/>
      <c r="AV138" s="71"/>
      <c r="AW138" s="71"/>
      <c r="AX138" s="72"/>
      <c r="AY138" s="38"/>
      <c r="AZ138" s="38"/>
      <c r="BA138" s="38"/>
      <c r="BB138" s="38"/>
      <c r="BC138" s="38"/>
      <c r="BD138" s="79"/>
      <c r="BE138" s="80"/>
      <c r="BF138" s="80"/>
      <c r="BG138" s="81"/>
      <c r="BH138" s="984"/>
      <c r="BI138" s="939"/>
      <c r="BJ138" s="27"/>
      <c r="BK138" s="178"/>
      <c r="BL138" s="103"/>
      <c r="BM138" s="103"/>
      <c r="BN138" s="103"/>
      <c r="BO138" s="103"/>
    </row>
    <row r="139" spans="1:67" ht="23.25" customHeight="1" x14ac:dyDescent="0.2">
      <c r="A139" s="73">
        <f>IF(BM139&lt;($G$2-1+93),C139,C139+10)</f>
        <v>0</v>
      </c>
      <c r="B139" s="915" t="s">
        <v>34</v>
      </c>
      <c r="C139" s="999"/>
      <c r="D139" s="180"/>
      <c r="E139" s="180"/>
      <c r="F139" s="180"/>
      <c r="G139" s="180"/>
      <c r="H139" s="180"/>
      <c r="I139" s="179"/>
      <c r="J139" s="180"/>
      <c r="K139" s="965"/>
      <c r="L139" s="966"/>
      <c r="M139" s="966"/>
      <c r="N139" s="966"/>
      <c r="O139" s="966"/>
      <c r="P139" s="966"/>
      <c r="Q139" s="966"/>
      <c r="R139" s="966"/>
      <c r="S139" s="966"/>
      <c r="T139" s="966"/>
      <c r="U139" s="966"/>
      <c r="V139" s="966"/>
      <c r="W139" s="966"/>
      <c r="X139" s="966"/>
      <c r="Y139" s="966"/>
      <c r="Z139" s="966"/>
      <c r="AA139" s="966"/>
      <c r="AB139" s="966"/>
      <c r="AC139" s="966"/>
      <c r="AD139" s="967"/>
      <c r="AE139" s="968"/>
      <c r="AF139" s="968"/>
      <c r="AG139" s="968"/>
      <c r="AH139" s="969"/>
      <c r="AI139" s="951"/>
      <c r="AJ139" s="952"/>
      <c r="AK139" s="951"/>
      <c r="AL139" s="952"/>
      <c r="AM139" s="971"/>
      <c r="AN139" s="972"/>
      <c r="AO139" s="972"/>
      <c r="AP139" s="973"/>
      <c r="AQ139" s="949"/>
      <c r="AR139" s="949"/>
      <c r="AS139" s="955" t="str">
        <f>IF(AI139="","","0.")</f>
        <v/>
      </c>
      <c r="AT139" s="974" t="str">
        <f t="shared" ref="AT139" si="29">IF(AM139*0.05&gt;=AU139,"500",IF(AI139="","",IF(BL139=1,BN139,BO139)*1000))</f>
        <v/>
      </c>
      <c r="AU139" s="943" t="str">
        <f>IF(AM139="","",IF(BL139=1,AM139*BN139,IF(AM139*BN139*POWER(BO139,(BL139-1))&lt;=AM139*0.05,AM139*0.05,INT(AM139*BN139*POWER(BO139,BL139-1)))))</f>
        <v/>
      </c>
      <c r="AV139" s="944"/>
      <c r="AW139" s="944"/>
      <c r="AX139" s="945"/>
      <c r="AY139" s="978"/>
      <c r="AZ139" s="979"/>
      <c r="BA139" s="980"/>
      <c r="BB139" s="978"/>
      <c r="BC139" s="980"/>
      <c r="BD139" s="981" t="str">
        <f>IF(BB138="",AU139,ROUNDDOWN(AU139*AY138,0))</f>
        <v/>
      </c>
      <c r="BE139" s="947"/>
      <c r="BF139" s="947"/>
      <c r="BG139" s="982"/>
      <c r="BH139" s="983"/>
      <c r="BI139" s="937"/>
      <c r="BJ139" s="27"/>
      <c r="BK139" s="178"/>
      <c r="BL139" s="183">
        <f>G104-BM139+93</f>
        <v>2</v>
      </c>
      <c r="BM139" s="103">
        <f>IF(AH139=3,AI139,IF(AH139=4,AI139+63,AI139+93))</f>
        <v>93</v>
      </c>
      <c r="BN139" s="103" t="e">
        <f>VLOOKUP($AQ139,残価残存率表!$A$4:$D$48,3)</f>
        <v>#N/A</v>
      </c>
      <c r="BO139" s="103" t="e">
        <f>VLOOKUP($AQ139,残価残存率表!$A$4:$D$48,4)</f>
        <v>#N/A</v>
      </c>
    </row>
    <row r="140" spans="1:67" ht="6" customHeight="1" x14ac:dyDescent="0.2">
      <c r="A140" s="73">
        <f t="shared" si="27"/>
        <v>0</v>
      </c>
      <c r="B140" s="917"/>
      <c r="C140" s="1000"/>
      <c r="D140" s="39"/>
      <c r="E140" s="39"/>
      <c r="F140" s="39"/>
      <c r="G140" s="39"/>
      <c r="H140" s="39"/>
      <c r="I140" s="39"/>
      <c r="J140" s="40"/>
      <c r="K140" s="74"/>
      <c r="L140" s="74"/>
      <c r="M140" s="74"/>
      <c r="N140" s="74"/>
      <c r="O140" s="74"/>
      <c r="P140" s="74"/>
      <c r="Q140" s="74"/>
      <c r="R140" s="74"/>
      <c r="S140" s="74"/>
      <c r="T140" s="74"/>
      <c r="U140" s="74"/>
      <c r="V140" s="74"/>
      <c r="W140" s="74"/>
      <c r="X140" s="74"/>
      <c r="Y140" s="74"/>
      <c r="Z140" s="74"/>
      <c r="AA140" s="74"/>
      <c r="AB140" s="74"/>
      <c r="AC140" s="74"/>
      <c r="AD140" s="74"/>
      <c r="AE140" s="75"/>
      <c r="AF140" s="75"/>
      <c r="AG140" s="171"/>
      <c r="AH140" s="970"/>
      <c r="AI140" s="76"/>
      <c r="AJ140" s="76"/>
      <c r="AK140" s="76"/>
      <c r="AL140" s="76"/>
      <c r="AM140" s="70"/>
      <c r="AN140" s="71"/>
      <c r="AO140" s="71"/>
      <c r="AP140" s="72"/>
      <c r="AQ140" s="76"/>
      <c r="AR140" s="76"/>
      <c r="AS140" s="957"/>
      <c r="AT140" s="975"/>
      <c r="AU140" s="70"/>
      <c r="AV140" s="71"/>
      <c r="AW140" s="71"/>
      <c r="AX140" s="72"/>
      <c r="AY140" s="38"/>
      <c r="AZ140" s="38"/>
      <c r="BA140" s="38"/>
      <c r="BB140" s="38"/>
      <c r="BC140" s="38"/>
      <c r="BD140" s="79"/>
      <c r="BE140" s="80"/>
      <c r="BF140" s="80"/>
      <c r="BG140" s="81"/>
      <c r="BH140" s="984"/>
      <c r="BI140" s="939"/>
      <c r="BJ140" s="27"/>
      <c r="BK140" s="178"/>
      <c r="BL140" s="103"/>
      <c r="BM140" s="103"/>
      <c r="BN140" s="103"/>
      <c r="BO140" s="103"/>
    </row>
    <row r="141" spans="1:67" ht="23.25" customHeight="1" x14ac:dyDescent="0.2">
      <c r="A141" s="73">
        <f>IF(BM141&lt;($G$2-1+93),C141,C141+10)</f>
        <v>0</v>
      </c>
      <c r="B141" s="915" t="s">
        <v>35</v>
      </c>
      <c r="C141" s="999"/>
      <c r="D141" s="180"/>
      <c r="E141" s="180"/>
      <c r="F141" s="180"/>
      <c r="G141" s="180"/>
      <c r="H141" s="180"/>
      <c r="I141" s="179"/>
      <c r="J141" s="180"/>
      <c r="K141" s="965"/>
      <c r="L141" s="966"/>
      <c r="M141" s="966"/>
      <c r="N141" s="966"/>
      <c r="O141" s="966"/>
      <c r="P141" s="966"/>
      <c r="Q141" s="966"/>
      <c r="R141" s="966"/>
      <c r="S141" s="966"/>
      <c r="T141" s="966"/>
      <c r="U141" s="966"/>
      <c r="V141" s="966"/>
      <c r="W141" s="966"/>
      <c r="X141" s="966"/>
      <c r="Y141" s="966"/>
      <c r="Z141" s="966"/>
      <c r="AA141" s="966"/>
      <c r="AB141" s="966"/>
      <c r="AC141" s="966"/>
      <c r="AD141" s="967"/>
      <c r="AE141" s="968"/>
      <c r="AF141" s="968"/>
      <c r="AG141" s="968"/>
      <c r="AH141" s="969"/>
      <c r="AI141" s="951"/>
      <c r="AJ141" s="952"/>
      <c r="AK141" s="951"/>
      <c r="AL141" s="952"/>
      <c r="AM141" s="971"/>
      <c r="AN141" s="972"/>
      <c r="AO141" s="972"/>
      <c r="AP141" s="973"/>
      <c r="AQ141" s="949"/>
      <c r="AR141" s="949"/>
      <c r="AS141" s="955" t="str">
        <f>IF(AI141="","","0.")</f>
        <v/>
      </c>
      <c r="AT141" s="974" t="str">
        <f t="shared" ref="AT141" si="30">IF(AM141*0.05&gt;=AU141,"500",IF(AI141="","",IF(BL141=1,BN141,BO141)*1000))</f>
        <v/>
      </c>
      <c r="AU141" s="943" t="str">
        <f>IF(AM141="","",IF(BL141=1,AM141*BN141,IF(AM141*BN141*POWER(BO141,(BL141-1))&lt;=AM141*0.05,AM141*0.05,INT(AM141*BN141*POWER(BO141,BL141-1)))))</f>
        <v/>
      </c>
      <c r="AV141" s="944"/>
      <c r="AW141" s="944"/>
      <c r="AX141" s="945"/>
      <c r="AY141" s="978"/>
      <c r="AZ141" s="979"/>
      <c r="BA141" s="980"/>
      <c r="BB141" s="978"/>
      <c r="BC141" s="980"/>
      <c r="BD141" s="981" t="str">
        <f>IF(BB140="",AU141,ROUNDDOWN(AU141*AY140,0))</f>
        <v/>
      </c>
      <c r="BE141" s="947"/>
      <c r="BF141" s="947"/>
      <c r="BG141" s="982"/>
      <c r="BH141" s="983"/>
      <c r="BI141" s="937"/>
      <c r="BJ141" s="27"/>
      <c r="BK141" s="178"/>
      <c r="BL141" s="183">
        <f>G104-BM141+93</f>
        <v>2</v>
      </c>
      <c r="BM141" s="103">
        <f>IF(AH141=3,AI141,IF(AH141=4,AI141+63,AI141+93))</f>
        <v>93</v>
      </c>
      <c r="BN141" s="103" t="e">
        <f>VLOOKUP($AQ141,残価残存率表!$A$4:$D$48,3)</f>
        <v>#N/A</v>
      </c>
      <c r="BO141" s="103" t="e">
        <f>VLOOKUP($AQ141,残価残存率表!$A$4:$D$48,4)</f>
        <v>#N/A</v>
      </c>
    </row>
    <row r="142" spans="1:67" ht="6" customHeight="1" x14ac:dyDescent="0.2">
      <c r="A142" s="73">
        <f t="shared" si="27"/>
        <v>0</v>
      </c>
      <c r="B142" s="917"/>
      <c r="C142" s="1000"/>
      <c r="D142" s="39"/>
      <c r="E142" s="39"/>
      <c r="F142" s="39"/>
      <c r="G142" s="39"/>
      <c r="H142" s="39"/>
      <c r="I142" s="39"/>
      <c r="J142" s="40"/>
      <c r="K142" s="74"/>
      <c r="L142" s="74"/>
      <c r="M142" s="74"/>
      <c r="N142" s="74"/>
      <c r="O142" s="74"/>
      <c r="P142" s="74"/>
      <c r="Q142" s="74"/>
      <c r="R142" s="74"/>
      <c r="S142" s="74"/>
      <c r="T142" s="74"/>
      <c r="U142" s="74"/>
      <c r="V142" s="74"/>
      <c r="W142" s="74"/>
      <c r="X142" s="74"/>
      <c r="Y142" s="74"/>
      <c r="Z142" s="74"/>
      <c r="AA142" s="74"/>
      <c r="AB142" s="74"/>
      <c r="AC142" s="74"/>
      <c r="AD142" s="74"/>
      <c r="AE142" s="75"/>
      <c r="AF142" s="75"/>
      <c r="AG142" s="171"/>
      <c r="AH142" s="970"/>
      <c r="AI142" s="37"/>
      <c r="AJ142" s="37"/>
      <c r="AK142" s="37"/>
      <c r="AL142" s="37"/>
      <c r="AM142" s="34"/>
      <c r="AN142" s="35"/>
      <c r="AO142" s="35"/>
      <c r="AP142" s="36"/>
      <c r="AQ142" s="37"/>
      <c r="AR142" s="37"/>
      <c r="AS142" s="957"/>
      <c r="AT142" s="975"/>
      <c r="AU142" s="70"/>
      <c r="AV142" s="71"/>
      <c r="AW142" s="71"/>
      <c r="AX142" s="72"/>
      <c r="AY142" s="38"/>
      <c r="AZ142" s="38"/>
      <c r="BA142" s="38"/>
      <c r="BB142" s="38"/>
      <c r="BC142" s="38"/>
      <c r="BD142" s="79"/>
      <c r="BE142" s="80"/>
      <c r="BF142" s="80"/>
      <c r="BG142" s="81"/>
      <c r="BH142" s="984"/>
      <c r="BI142" s="939"/>
      <c r="BJ142" s="27"/>
      <c r="BK142" s="178"/>
      <c r="BL142" s="103"/>
      <c r="BM142" s="103"/>
      <c r="BN142" s="103"/>
      <c r="BO142" s="103"/>
    </row>
    <row r="143" spans="1:67" ht="23.25" customHeight="1" x14ac:dyDescent="0.2">
      <c r="A143" s="73">
        <f>IF(BM143&lt;($G$2-1+93),C143,C143+10)</f>
        <v>0</v>
      </c>
      <c r="B143" s="915" t="s">
        <v>36</v>
      </c>
      <c r="C143" s="999"/>
      <c r="D143" s="180"/>
      <c r="E143" s="180"/>
      <c r="F143" s="180"/>
      <c r="G143" s="180"/>
      <c r="H143" s="180"/>
      <c r="I143" s="179"/>
      <c r="J143" s="180"/>
      <c r="K143" s="965"/>
      <c r="L143" s="966"/>
      <c r="M143" s="966"/>
      <c r="N143" s="966"/>
      <c r="O143" s="966"/>
      <c r="P143" s="966"/>
      <c r="Q143" s="966"/>
      <c r="R143" s="966"/>
      <c r="S143" s="966"/>
      <c r="T143" s="966"/>
      <c r="U143" s="966"/>
      <c r="V143" s="966"/>
      <c r="W143" s="966"/>
      <c r="X143" s="966"/>
      <c r="Y143" s="966"/>
      <c r="Z143" s="966"/>
      <c r="AA143" s="966"/>
      <c r="AB143" s="966"/>
      <c r="AC143" s="966"/>
      <c r="AD143" s="967"/>
      <c r="AE143" s="968"/>
      <c r="AF143" s="968"/>
      <c r="AG143" s="968"/>
      <c r="AH143" s="969"/>
      <c r="AI143" s="951"/>
      <c r="AJ143" s="952"/>
      <c r="AK143" s="951"/>
      <c r="AL143" s="952"/>
      <c r="AM143" s="971"/>
      <c r="AN143" s="972"/>
      <c r="AO143" s="972"/>
      <c r="AP143" s="973"/>
      <c r="AQ143" s="949"/>
      <c r="AR143" s="949"/>
      <c r="AS143" s="955" t="str">
        <f>IF(AI143="","","0.")</f>
        <v/>
      </c>
      <c r="AT143" s="974" t="str">
        <f t="shared" ref="AT143" si="31">IF(AM143*0.05&gt;=AU143,"500",IF(AI143="","",IF(BL143=1,BN143,BO143)*1000))</f>
        <v/>
      </c>
      <c r="AU143" s="943" t="str">
        <f>IF(AM143="","",IF(BL143=1,AM143*BN143,IF(AM143*BN143*POWER(BO143,(BL143-1))&lt;=AM143*0.05,AM143*0.05,INT(AM143*BN143*POWER(BO143,BL143-1)))))</f>
        <v/>
      </c>
      <c r="AV143" s="944"/>
      <c r="AW143" s="944"/>
      <c r="AX143" s="945"/>
      <c r="AY143" s="978"/>
      <c r="AZ143" s="979"/>
      <c r="BA143" s="980"/>
      <c r="BB143" s="978"/>
      <c r="BC143" s="980"/>
      <c r="BD143" s="981" t="str">
        <f>IF(BB142="",AU143,ROUNDDOWN(AU143*AY142,0))</f>
        <v/>
      </c>
      <c r="BE143" s="947"/>
      <c r="BF143" s="947"/>
      <c r="BG143" s="982"/>
      <c r="BH143" s="983"/>
      <c r="BI143" s="937"/>
      <c r="BJ143" s="27"/>
      <c r="BK143" s="178"/>
      <c r="BL143" s="183">
        <f>G104-BM143+93</f>
        <v>2</v>
      </c>
      <c r="BM143" s="103">
        <f>IF(AH143=3,AI143,IF(AH143=4,AI143+63,AI143+93))</f>
        <v>93</v>
      </c>
      <c r="BN143" s="103" t="e">
        <f>VLOOKUP($AQ143,残価残存率表!$A$4:$D$48,3)</f>
        <v>#N/A</v>
      </c>
      <c r="BO143" s="103" t="e">
        <f>VLOOKUP($AQ143,残価残存率表!$A$4:$D$48,4)</f>
        <v>#N/A</v>
      </c>
    </row>
    <row r="144" spans="1:67" ht="6" customHeight="1" x14ac:dyDescent="0.2">
      <c r="A144" s="73">
        <f t="shared" si="27"/>
        <v>0</v>
      </c>
      <c r="B144" s="917"/>
      <c r="C144" s="1000"/>
      <c r="D144" s="39"/>
      <c r="E144" s="39"/>
      <c r="F144" s="39"/>
      <c r="G144" s="39"/>
      <c r="H144" s="39"/>
      <c r="I144" s="39"/>
      <c r="J144" s="40"/>
      <c r="K144" s="74"/>
      <c r="L144" s="74"/>
      <c r="M144" s="74"/>
      <c r="N144" s="74"/>
      <c r="O144" s="74"/>
      <c r="P144" s="74"/>
      <c r="Q144" s="74"/>
      <c r="R144" s="74"/>
      <c r="S144" s="74"/>
      <c r="T144" s="74"/>
      <c r="U144" s="74"/>
      <c r="V144" s="74"/>
      <c r="W144" s="74"/>
      <c r="X144" s="74"/>
      <c r="Y144" s="74"/>
      <c r="Z144" s="74"/>
      <c r="AA144" s="74"/>
      <c r="AB144" s="74"/>
      <c r="AC144" s="74"/>
      <c r="AD144" s="74"/>
      <c r="AE144" s="75"/>
      <c r="AF144" s="75"/>
      <c r="AG144" s="171"/>
      <c r="AH144" s="970"/>
      <c r="AI144" s="76"/>
      <c r="AJ144" s="76"/>
      <c r="AK144" s="76"/>
      <c r="AL144" s="76"/>
      <c r="AM144" s="70"/>
      <c r="AN144" s="71"/>
      <c r="AO144" s="71"/>
      <c r="AP144" s="72"/>
      <c r="AQ144" s="76"/>
      <c r="AR144" s="76"/>
      <c r="AS144" s="957"/>
      <c r="AT144" s="975"/>
      <c r="AU144" s="70"/>
      <c r="AV144" s="71"/>
      <c r="AW144" s="71"/>
      <c r="AX144" s="72"/>
      <c r="AY144" s="38"/>
      <c r="AZ144" s="38"/>
      <c r="BA144" s="38"/>
      <c r="BB144" s="38"/>
      <c r="BC144" s="38"/>
      <c r="BD144" s="79"/>
      <c r="BE144" s="80"/>
      <c r="BF144" s="80"/>
      <c r="BG144" s="81"/>
      <c r="BH144" s="984"/>
      <c r="BI144" s="939"/>
      <c r="BJ144" s="27"/>
      <c r="BK144" s="178"/>
      <c r="BL144" s="103"/>
      <c r="BM144" s="103"/>
      <c r="BN144" s="103"/>
      <c r="BO144" s="103"/>
    </row>
    <row r="145" spans="1:67" ht="23.25" customHeight="1" x14ac:dyDescent="0.2">
      <c r="A145" s="73">
        <f>IF(BM145&lt;($G$2-1+93),C145,C145+10)</f>
        <v>0</v>
      </c>
      <c r="B145" s="915" t="s">
        <v>37</v>
      </c>
      <c r="C145" s="999"/>
      <c r="D145" s="180"/>
      <c r="E145" s="180"/>
      <c r="F145" s="180"/>
      <c r="G145" s="180"/>
      <c r="H145" s="180"/>
      <c r="I145" s="179"/>
      <c r="J145" s="180"/>
      <c r="K145" s="965"/>
      <c r="L145" s="966"/>
      <c r="M145" s="966"/>
      <c r="N145" s="966"/>
      <c r="O145" s="966"/>
      <c r="P145" s="966"/>
      <c r="Q145" s="966"/>
      <c r="R145" s="966"/>
      <c r="S145" s="966"/>
      <c r="T145" s="966"/>
      <c r="U145" s="966"/>
      <c r="V145" s="966"/>
      <c r="W145" s="966"/>
      <c r="X145" s="966"/>
      <c r="Y145" s="966"/>
      <c r="Z145" s="966"/>
      <c r="AA145" s="966"/>
      <c r="AB145" s="966"/>
      <c r="AC145" s="966"/>
      <c r="AD145" s="967"/>
      <c r="AE145" s="968"/>
      <c r="AF145" s="968"/>
      <c r="AG145" s="968"/>
      <c r="AH145" s="969"/>
      <c r="AI145" s="951"/>
      <c r="AJ145" s="952"/>
      <c r="AK145" s="951"/>
      <c r="AL145" s="952"/>
      <c r="AM145" s="971"/>
      <c r="AN145" s="972"/>
      <c r="AO145" s="972"/>
      <c r="AP145" s="973"/>
      <c r="AQ145" s="949"/>
      <c r="AR145" s="949"/>
      <c r="AS145" s="955" t="str">
        <f>IF(AI145="","","0.")</f>
        <v/>
      </c>
      <c r="AT145" s="974" t="str">
        <f t="shared" ref="AT145" si="32">IF(AM145*0.05&gt;=AU145,"500",IF(AI145="","",IF(BL145=1,BN145,BO145)*1000))</f>
        <v/>
      </c>
      <c r="AU145" s="943" t="str">
        <f>IF(AM145="","",IF(BL145=1,AM145*BN145,IF(AM145*BN145*POWER(BO145,(BL145-1))&lt;=AM145*0.05,AM145*0.05,INT(AM145*BN145*POWER(BO145,BL145-1)))))</f>
        <v/>
      </c>
      <c r="AV145" s="944"/>
      <c r="AW145" s="944"/>
      <c r="AX145" s="945"/>
      <c r="AY145" s="978"/>
      <c r="AZ145" s="979"/>
      <c r="BA145" s="980"/>
      <c r="BB145" s="978"/>
      <c r="BC145" s="980"/>
      <c r="BD145" s="981" t="str">
        <f>IF(BB144="",AU145,ROUNDDOWN(AU145*AY144,0))</f>
        <v/>
      </c>
      <c r="BE145" s="947"/>
      <c r="BF145" s="947"/>
      <c r="BG145" s="982"/>
      <c r="BH145" s="983"/>
      <c r="BI145" s="937"/>
      <c r="BJ145" s="27"/>
      <c r="BK145" s="178"/>
      <c r="BL145" s="183">
        <f>G104-BM145+93</f>
        <v>2</v>
      </c>
      <c r="BM145" s="103">
        <f>IF(AH145=3,AI145,IF(AH145=4,AI145+63,AI145+93))</f>
        <v>93</v>
      </c>
      <c r="BN145" s="103" t="e">
        <f>VLOOKUP($AQ145,残価残存率表!$A$4:$D$48,3)</f>
        <v>#N/A</v>
      </c>
      <c r="BO145" s="103" t="e">
        <f>VLOOKUP($AQ145,残価残存率表!$A$4:$D$48,4)</f>
        <v>#N/A</v>
      </c>
    </row>
    <row r="146" spans="1:67" ht="6" customHeight="1" x14ac:dyDescent="0.2">
      <c r="A146" s="73">
        <f t="shared" si="27"/>
        <v>0</v>
      </c>
      <c r="B146" s="917"/>
      <c r="C146" s="1000"/>
      <c r="D146" s="39"/>
      <c r="E146" s="39"/>
      <c r="F146" s="39"/>
      <c r="G146" s="39"/>
      <c r="H146" s="39"/>
      <c r="I146" s="39"/>
      <c r="J146" s="40"/>
      <c r="K146" s="74"/>
      <c r="L146" s="74"/>
      <c r="M146" s="74"/>
      <c r="N146" s="74"/>
      <c r="O146" s="74"/>
      <c r="P146" s="74"/>
      <c r="Q146" s="74"/>
      <c r="R146" s="74"/>
      <c r="S146" s="74"/>
      <c r="T146" s="74"/>
      <c r="U146" s="74"/>
      <c r="V146" s="74"/>
      <c r="W146" s="74"/>
      <c r="X146" s="74"/>
      <c r="Y146" s="74"/>
      <c r="Z146" s="74"/>
      <c r="AA146" s="74"/>
      <c r="AB146" s="74"/>
      <c r="AC146" s="74"/>
      <c r="AD146" s="74"/>
      <c r="AE146" s="75"/>
      <c r="AF146" s="75"/>
      <c r="AG146" s="171"/>
      <c r="AH146" s="970"/>
      <c r="AI146" s="76"/>
      <c r="AJ146" s="76"/>
      <c r="AK146" s="76"/>
      <c r="AL146" s="76"/>
      <c r="AM146" s="70"/>
      <c r="AN146" s="71"/>
      <c r="AO146" s="71"/>
      <c r="AP146" s="72"/>
      <c r="AQ146" s="76"/>
      <c r="AR146" s="76"/>
      <c r="AS146" s="957"/>
      <c r="AT146" s="975"/>
      <c r="AU146" s="70"/>
      <c r="AV146" s="71"/>
      <c r="AW146" s="71"/>
      <c r="AX146" s="72"/>
      <c r="AY146" s="38"/>
      <c r="AZ146" s="38"/>
      <c r="BA146" s="38"/>
      <c r="BB146" s="38"/>
      <c r="BC146" s="38"/>
      <c r="BD146" s="79"/>
      <c r="BE146" s="80"/>
      <c r="BF146" s="80"/>
      <c r="BG146" s="81"/>
      <c r="BH146" s="984"/>
      <c r="BI146" s="939"/>
      <c r="BJ146" s="27"/>
      <c r="BK146" s="178"/>
      <c r="BL146" s="103"/>
      <c r="BM146" s="103"/>
      <c r="BN146" s="103"/>
      <c r="BO146" s="103"/>
    </row>
    <row r="147" spans="1:67" ht="23.25" customHeight="1" x14ac:dyDescent="0.2">
      <c r="A147" s="73">
        <f>IF(BM147&lt;($G$2-1+93),C147,C147+10)</f>
        <v>0</v>
      </c>
      <c r="B147" s="915" t="s">
        <v>38</v>
      </c>
      <c r="C147" s="999"/>
      <c r="D147" s="180"/>
      <c r="E147" s="180"/>
      <c r="F147" s="180"/>
      <c r="G147" s="180"/>
      <c r="H147" s="180"/>
      <c r="I147" s="179"/>
      <c r="J147" s="180"/>
      <c r="K147" s="965"/>
      <c r="L147" s="966"/>
      <c r="M147" s="966"/>
      <c r="N147" s="966"/>
      <c r="O147" s="966"/>
      <c r="P147" s="966"/>
      <c r="Q147" s="966"/>
      <c r="R147" s="966"/>
      <c r="S147" s="966"/>
      <c r="T147" s="966"/>
      <c r="U147" s="966"/>
      <c r="V147" s="966"/>
      <c r="W147" s="966"/>
      <c r="X147" s="966"/>
      <c r="Y147" s="966"/>
      <c r="Z147" s="966"/>
      <c r="AA147" s="966"/>
      <c r="AB147" s="966"/>
      <c r="AC147" s="966"/>
      <c r="AD147" s="967"/>
      <c r="AE147" s="968"/>
      <c r="AF147" s="968"/>
      <c r="AG147" s="968"/>
      <c r="AH147" s="969"/>
      <c r="AI147" s="951"/>
      <c r="AJ147" s="952"/>
      <c r="AK147" s="951"/>
      <c r="AL147" s="952"/>
      <c r="AM147" s="971"/>
      <c r="AN147" s="972"/>
      <c r="AO147" s="972"/>
      <c r="AP147" s="973"/>
      <c r="AQ147" s="949"/>
      <c r="AR147" s="949"/>
      <c r="AS147" s="955" t="str">
        <f>IF(AI147="","","0.")</f>
        <v/>
      </c>
      <c r="AT147" s="974" t="str">
        <f t="shared" ref="AT147" si="33">IF(AM147*0.05&gt;=AU147,"500",IF(AI147="","",IF(BL147=1,BN147,BO147)*1000))</f>
        <v/>
      </c>
      <c r="AU147" s="943" t="str">
        <f>IF(AM147="","",IF(BL147=1,AM147*BN147,IF(AM147*BN147*POWER(BO147,(BL147-1))&lt;=AM147*0.05,AM147*0.05,INT(AM147*BN147*POWER(BO147,BL147-1)))))</f>
        <v/>
      </c>
      <c r="AV147" s="944"/>
      <c r="AW147" s="944"/>
      <c r="AX147" s="945"/>
      <c r="AY147" s="978"/>
      <c r="AZ147" s="979"/>
      <c r="BA147" s="980"/>
      <c r="BB147" s="978"/>
      <c r="BC147" s="980"/>
      <c r="BD147" s="981" t="str">
        <f>IF(BB146="",AU147,ROUNDDOWN(AU147*AY146,0))</f>
        <v/>
      </c>
      <c r="BE147" s="947"/>
      <c r="BF147" s="947"/>
      <c r="BG147" s="982"/>
      <c r="BH147" s="983"/>
      <c r="BI147" s="937"/>
      <c r="BJ147" s="27"/>
      <c r="BK147" s="178"/>
      <c r="BL147" s="183">
        <f>G104-BM147+93</f>
        <v>2</v>
      </c>
      <c r="BM147" s="103">
        <f>IF(AH147=3,AI147,IF(AH147=4,AI147+63,AI147+93))</f>
        <v>93</v>
      </c>
      <c r="BN147" s="103" t="e">
        <f>VLOOKUP($AQ147,残価残存率表!$A$4:$D$48,3)</f>
        <v>#N/A</v>
      </c>
      <c r="BO147" s="103" t="e">
        <f>VLOOKUP($AQ147,残価残存率表!$A$4:$D$48,4)</f>
        <v>#N/A</v>
      </c>
    </row>
    <row r="148" spans="1:67" ht="6" customHeight="1" x14ac:dyDescent="0.2">
      <c r="A148" s="73">
        <f t="shared" si="27"/>
        <v>0</v>
      </c>
      <c r="B148" s="917"/>
      <c r="C148" s="1000"/>
      <c r="D148" s="39"/>
      <c r="E148" s="39"/>
      <c r="F148" s="39"/>
      <c r="G148" s="39"/>
      <c r="H148" s="39"/>
      <c r="I148" s="39"/>
      <c r="J148" s="40"/>
      <c r="K148" s="74"/>
      <c r="L148" s="74"/>
      <c r="M148" s="74"/>
      <c r="N148" s="74"/>
      <c r="O148" s="74"/>
      <c r="P148" s="74"/>
      <c r="Q148" s="74"/>
      <c r="R148" s="74"/>
      <c r="S148" s="74"/>
      <c r="T148" s="74"/>
      <c r="U148" s="74"/>
      <c r="V148" s="74"/>
      <c r="W148" s="74"/>
      <c r="X148" s="74"/>
      <c r="Y148" s="74"/>
      <c r="Z148" s="74"/>
      <c r="AA148" s="74"/>
      <c r="AB148" s="74"/>
      <c r="AC148" s="74"/>
      <c r="AD148" s="74"/>
      <c r="AE148" s="75"/>
      <c r="AF148" s="75"/>
      <c r="AG148" s="171"/>
      <c r="AH148" s="970"/>
      <c r="AI148" s="76"/>
      <c r="AJ148" s="76"/>
      <c r="AK148" s="76"/>
      <c r="AL148" s="76"/>
      <c r="AM148" s="70"/>
      <c r="AN148" s="71"/>
      <c r="AO148" s="71"/>
      <c r="AP148" s="72"/>
      <c r="AQ148" s="76"/>
      <c r="AR148" s="76"/>
      <c r="AS148" s="957"/>
      <c r="AT148" s="975"/>
      <c r="AU148" s="70"/>
      <c r="AV148" s="71"/>
      <c r="AW148" s="71"/>
      <c r="AX148" s="72"/>
      <c r="AY148" s="38"/>
      <c r="AZ148" s="38"/>
      <c r="BA148" s="38"/>
      <c r="BB148" s="38"/>
      <c r="BC148" s="38"/>
      <c r="BD148" s="79"/>
      <c r="BE148" s="80"/>
      <c r="BF148" s="80"/>
      <c r="BG148" s="81"/>
      <c r="BH148" s="984"/>
      <c r="BI148" s="939"/>
      <c r="BJ148" s="27"/>
      <c r="BK148" s="178"/>
      <c r="BL148" s="103"/>
      <c r="BM148" s="103"/>
      <c r="BN148" s="103"/>
      <c r="BO148" s="103"/>
    </row>
    <row r="149" spans="1:67" ht="23.25" customHeight="1" x14ac:dyDescent="0.2">
      <c r="A149" s="73">
        <f>IF(BM149&lt;($G$2-1+93),C149,C149+10)</f>
        <v>0</v>
      </c>
      <c r="B149" s="915" t="s">
        <v>39</v>
      </c>
      <c r="C149" s="999"/>
      <c r="D149" s="180"/>
      <c r="E149" s="180"/>
      <c r="F149" s="180"/>
      <c r="G149" s="180"/>
      <c r="H149" s="180"/>
      <c r="I149" s="179"/>
      <c r="J149" s="180"/>
      <c r="K149" s="965"/>
      <c r="L149" s="966"/>
      <c r="M149" s="966"/>
      <c r="N149" s="966"/>
      <c r="O149" s="966"/>
      <c r="P149" s="966"/>
      <c r="Q149" s="966"/>
      <c r="R149" s="966"/>
      <c r="S149" s="966"/>
      <c r="T149" s="966"/>
      <c r="U149" s="966"/>
      <c r="V149" s="966"/>
      <c r="W149" s="966"/>
      <c r="X149" s="966"/>
      <c r="Y149" s="966"/>
      <c r="Z149" s="966"/>
      <c r="AA149" s="966"/>
      <c r="AB149" s="966"/>
      <c r="AC149" s="966"/>
      <c r="AD149" s="967"/>
      <c r="AE149" s="968"/>
      <c r="AF149" s="968"/>
      <c r="AG149" s="968"/>
      <c r="AH149" s="969"/>
      <c r="AI149" s="951"/>
      <c r="AJ149" s="952"/>
      <c r="AK149" s="951"/>
      <c r="AL149" s="952"/>
      <c r="AM149" s="971"/>
      <c r="AN149" s="972"/>
      <c r="AO149" s="972"/>
      <c r="AP149" s="973"/>
      <c r="AQ149" s="949"/>
      <c r="AR149" s="949"/>
      <c r="AS149" s="955" t="str">
        <f>IF(AI149="","","0.")</f>
        <v/>
      </c>
      <c r="AT149" s="974" t="str">
        <f t="shared" ref="AT149" si="34">IF(AM149*0.05&gt;=AU149,"500",IF(AI149="","",IF(BL149=1,BN149,BO149)*1000))</f>
        <v/>
      </c>
      <c r="AU149" s="943" t="str">
        <f>IF(AM149="","",IF(BL149=1,AM149*BN149,IF(AM149*BN149*POWER(BO149,(BL149-1))&lt;=AM149*0.05,AM149*0.05,INT(AM149*BN149*POWER(BO149,BL149-1)))))</f>
        <v/>
      </c>
      <c r="AV149" s="944"/>
      <c r="AW149" s="944"/>
      <c r="AX149" s="945"/>
      <c r="AY149" s="978"/>
      <c r="AZ149" s="979"/>
      <c r="BA149" s="980"/>
      <c r="BB149" s="978"/>
      <c r="BC149" s="980"/>
      <c r="BD149" s="981" t="str">
        <f>IF(BB148="",AU149,ROUNDDOWN(AU149*AY148,0))</f>
        <v/>
      </c>
      <c r="BE149" s="947"/>
      <c r="BF149" s="947"/>
      <c r="BG149" s="982"/>
      <c r="BH149" s="983"/>
      <c r="BI149" s="937"/>
      <c r="BJ149" s="27"/>
      <c r="BK149" s="178"/>
      <c r="BL149" s="183">
        <f>G104-BM149+93</f>
        <v>2</v>
      </c>
      <c r="BM149" s="103">
        <f>IF(AH149=3,AI149,IF(AH149=4,AI149+63,AI149+93))</f>
        <v>93</v>
      </c>
      <c r="BN149" s="103" t="e">
        <f>VLOOKUP($AQ149,残価残存率表!$A$4:$D$48,3)</f>
        <v>#N/A</v>
      </c>
      <c r="BO149" s="103" t="e">
        <f>VLOOKUP($AQ149,残価残存率表!$A$4:$D$48,4)</f>
        <v>#N/A</v>
      </c>
    </row>
    <row r="150" spans="1:67" ht="6" customHeight="1" x14ac:dyDescent="0.2">
      <c r="A150" s="73">
        <f t="shared" si="27"/>
        <v>0</v>
      </c>
      <c r="B150" s="917"/>
      <c r="C150" s="1000"/>
      <c r="D150" s="39"/>
      <c r="E150" s="39"/>
      <c r="F150" s="39"/>
      <c r="G150" s="39"/>
      <c r="H150" s="39"/>
      <c r="I150" s="39"/>
      <c r="J150" s="40"/>
      <c r="K150" s="74"/>
      <c r="L150" s="74"/>
      <c r="M150" s="74"/>
      <c r="N150" s="74"/>
      <c r="O150" s="74"/>
      <c r="P150" s="74"/>
      <c r="Q150" s="74"/>
      <c r="R150" s="74"/>
      <c r="S150" s="74"/>
      <c r="T150" s="74"/>
      <c r="U150" s="74"/>
      <c r="V150" s="74"/>
      <c r="W150" s="74"/>
      <c r="X150" s="74"/>
      <c r="Y150" s="74"/>
      <c r="Z150" s="74"/>
      <c r="AA150" s="74"/>
      <c r="AB150" s="74"/>
      <c r="AC150" s="74"/>
      <c r="AD150" s="74"/>
      <c r="AE150" s="75"/>
      <c r="AF150" s="75"/>
      <c r="AG150" s="171"/>
      <c r="AH150" s="970"/>
      <c r="AI150" s="76"/>
      <c r="AJ150" s="76"/>
      <c r="AK150" s="76"/>
      <c r="AL150" s="76"/>
      <c r="AM150" s="70"/>
      <c r="AN150" s="71"/>
      <c r="AO150" s="71"/>
      <c r="AP150" s="72"/>
      <c r="AQ150" s="76"/>
      <c r="AR150" s="76"/>
      <c r="AS150" s="957"/>
      <c r="AT150" s="975"/>
      <c r="AU150" s="70"/>
      <c r="AV150" s="71"/>
      <c r="AW150" s="71"/>
      <c r="AX150" s="72"/>
      <c r="AY150" s="38"/>
      <c r="AZ150" s="38"/>
      <c r="BA150" s="38"/>
      <c r="BB150" s="38"/>
      <c r="BC150" s="38"/>
      <c r="BD150" s="79"/>
      <c r="BE150" s="80"/>
      <c r="BF150" s="80"/>
      <c r="BG150" s="81"/>
      <c r="BH150" s="984"/>
      <c r="BI150" s="939"/>
      <c r="BJ150" s="27"/>
      <c r="BK150" s="178"/>
      <c r="BL150" s="103"/>
      <c r="BM150" s="103"/>
      <c r="BN150" s="103"/>
      <c r="BO150" s="103"/>
    </row>
    <row r="151" spans="1:67" ht="23.25" customHeight="1" x14ac:dyDescent="0.2">
      <c r="A151" s="73">
        <f>IF(BM151&lt;($G$2-1+93),C151,C151+10)</f>
        <v>0</v>
      </c>
      <c r="B151" s="915" t="s">
        <v>40</v>
      </c>
      <c r="C151" s="999"/>
      <c r="D151" s="180"/>
      <c r="E151" s="180"/>
      <c r="F151" s="180"/>
      <c r="G151" s="180"/>
      <c r="H151" s="180"/>
      <c r="I151" s="179"/>
      <c r="J151" s="180"/>
      <c r="K151" s="965"/>
      <c r="L151" s="966"/>
      <c r="M151" s="966"/>
      <c r="N151" s="966"/>
      <c r="O151" s="966"/>
      <c r="P151" s="966"/>
      <c r="Q151" s="966"/>
      <c r="R151" s="966"/>
      <c r="S151" s="966"/>
      <c r="T151" s="966"/>
      <c r="U151" s="966"/>
      <c r="V151" s="966"/>
      <c r="W151" s="966"/>
      <c r="X151" s="966"/>
      <c r="Y151" s="966"/>
      <c r="Z151" s="966"/>
      <c r="AA151" s="966"/>
      <c r="AB151" s="966"/>
      <c r="AC151" s="966"/>
      <c r="AD151" s="967"/>
      <c r="AE151" s="968"/>
      <c r="AF151" s="968"/>
      <c r="AG151" s="968"/>
      <c r="AH151" s="969"/>
      <c r="AI151" s="951"/>
      <c r="AJ151" s="952"/>
      <c r="AK151" s="951"/>
      <c r="AL151" s="952"/>
      <c r="AM151" s="971"/>
      <c r="AN151" s="972"/>
      <c r="AO151" s="972"/>
      <c r="AP151" s="973"/>
      <c r="AQ151" s="949"/>
      <c r="AR151" s="949"/>
      <c r="AS151" s="955" t="str">
        <f>IF(AI151="","","0.")</f>
        <v/>
      </c>
      <c r="AT151" s="974" t="str">
        <f t="shared" ref="AT151" si="35">IF(AM151*0.05&gt;=AU151,"500",IF(AI151="","",IF(BL151=1,BN151,BO151)*1000))</f>
        <v/>
      </c>
      <c r="AU151" s="943" t="str">
        <f>IF(AM151="","",IF(BL151=1,AM151*BN151,IF(AM151*BN151*POWER(BO151,(BL151-1))&lt;=AM151*0.05,AM151*0.05,INT(AM151*BN151*POWER(BO151,BL151-1)))))</f>
        <v/>
      </c>
      <c r="AV151" s="944"/>
      <c r="AW151" s="944"/>
      <c r="AX151" s="945"/>
      <c r="AY151" s="978"/>
      <c r="AZ151" s="979"/>
      <c r="BA151" s="980"/>
      <c r="BB151" s="978"/>
      <c r="BC151" s="980"/>
      <c r="BD151" s="981" t="str">
        <f>IF(BB150="",AU151,ROUNDDOWN(AU151*AY150,0))</f>
        <v/>
      </c>
      <c r="BE151" s="947"/>
      <c r="BF151" s="947"/>
      <c r="BG151" s="982"/>
      <c r="BH151" s="983"/>
      <c r="BI151" s="937"/>
      <c r="BJ151" s="27"/>
      <c r="BK151" s="178"/>
      <c r="BL151" s="183">
        <f>G104-BM151+93</f>
        <v>2</v>
      </c>
      <c r="BM151" s="103">
        <f>IF(AH151=3,AI151,IF(AH151=4,AI151+63,AI151+93))</f>
        <v>93</v>
      </c>
      <c r="BN151" s="103" t="e">
        <f>VLOOKUP($AQ151,残価残存率表!$A$4:$D$48,3)</f>
        <v>#N/A</v>
      </c>
      <c r="BO151" s="103" t="e">
        <f>VLOOKUP($AQ151,残価残存率表!$A$4:$D$48,4)</f>
        <v>#N/A</v>
      </c>
    </row>
    <row r="152" spans="1:67" ht="6" customHeight="1" thickBot="1" x14ac:dyDescent="0.25">
      <c r="B152" s="1024"/>
      <c r="C152" s="1025"/>
      <c r="D152" s="39"/>
      <c r="E152" s="39"/>
      <c r="F152" s="39"/>
      <c r="G152" s="39"/>
      <c r="H152" s="39"/>
      <c r="I152" s="39"/>
      <c r="J152" s="40"/>
      <c r="K152" s="74"/>
      <c r="L152" s="74"/>
      <c r="M152" s="74"/>
      <c r="N152" s="74"/>
      <c r="O152" s="74"/>
      <c r="P152" s="74"/>
      <c r="Q152" s="74"/>
      <c r="R152" s="74"/>
      <c r="S152" s="74"/>
      <c r="T152" s="74"/>
      <c r="U152" s="74"/>
      <c r="V152" s="74"/>
      <c r="W152" s="74"/>
      <c r="X152" s="74"/>
      <c r="Y152" s="74"/>
      <c r="Z152" s="74"/>
      <c r="AA152" s="74"/>
      <c r="AB152" s="74"/>
      <c r="AC152" s="74"/>
      <c r="AD152" s="74"/>
      <c r="AE152" s="75"/>
      <c r="AF152" s="75"/>
      <c r="AG152" s="171"/>
      <c r="AH152" s="970"/>
      <c r="AI152" s="76"/>
      <c r="AJ152" s="76"/>
      <c r="AK152" s="76"/>
      <c r="AL152" s="76"/>
      <c r="AM152" s="168"/>
      <c r="AN152" s="169"/>
      <c r="AO152" s="169"/>
      <c r="AP152" s="170"/>
      <c r="AQ152" s="182"/>
      <c r="AR152" s="182"/>
      <c r="AS152" s="956"/>
      <c r="AT152" s="1023"/>
      <c r="AU152" s="168"/>
      <c r="AV152" s="169"/>
      <c r="AW152" s="169"/>
      <c r="AX152" s="170"/>
      <c r="AY152" s="38"/>
      <c r="AZ152" s="38"/>
      <c r="BA152" s="38"/>
      <c r="BB152" s="38"/>
      <c r="BC152" s="38"/>
      <c r="BD152" s="79"/>
      <c r="BE152" s="80"/>
      <c r="BF152" s="80"/>
      <c r="BG152" s="81"/>
      <c r="BH152" s="984"/>
      <c r="BI152" s="939"/>
      <c r="BJ152" s="27"/>
      <c r="BK152" s="178"/>
      <c r="BL152" s="178"/>
      <c r="BM152" s="178"/>
      <c r="BN152" s="178"/>
      <c r="BO152" s="178"/>
    </row>
    <row r="153" spans="1:67" ht="23.25" customHeight="1" x14ac:dyDescent="0.2">
      <c r="B153" s="1001"/>
      <c r="C153" s="1002"/>
      <c r="D153" s="1002"/>
      <c r="E153" s="1002"/>
      <c r="F153" s="1002"/>
      <c r="G153" s="1002"/>
      <c r="H153" s="1002"/>
      <c r="I153" s="1002"/>
      <c r="J153" s="1002"/>
      <c r="K153" s="1002"/>
      <c r="L153" s="1002"/>
      <c r="M153" s="1002"/>
      <c r="N153" s="1002"/>
      <c r="O153" s="1002"/>
      <c r="P153" s="1002"/>
      <c r="Q153" s="1002"/>
      <c r="R153" s="1002"/>
      <c r="S153" s="1002"/>
      <c r="T153" s="1002"/>
      <c r="U153" s="1002"/>
      <c r="V153" s="1003"/>
      <c r="W153" s="1006" t="s">
        <v>15</v>
      </c>
      <c r="X153" s="1007"/>
      <c r="Y153" s="1007"/>
      <c r="Z153" s="1007"/>
      <c r="AA153" s="1007"/>
      <c r="AB153" s="1007"/>
      <c r="AC153" s="1007"/>
      <c r="AD153" s="1008"/>
      <c r="AE153" s="1012">
        <f>SUM(AE112:AG151)</f>
        <v>0</v>
      </c>
      <c r="AF153" s="1013"/>
      <c r="AG153" s="1013"/>
      <c r="AH153" s="1014"/>
      <c r="AI153" s="1015"/>
      <c r="AJ153" s="1015"/>
      <c r="AK153" s="1015"/>
      <c r="AL153" s="1016"/>
      <c r="AM153" s="1020">
        <f>SUM(AM112:AM152)</f>
        <v>0</v>
      </c>
      <c r="AN153" s="1021"/>
      <c r="AO153" s="1021"/>
      <c r="AP153" s="1022"/>
      <c r="AQ153" s="1026"/>
      <c r="AR153" s="1027"/>
      <c r="AS153" s="1027"/>
      <c r="AT153" s="1028"/>
      <c r="AU153" s="1020">
        <f>SUM(AU112:AU152)</f>
        <v>0</v>
      </c>
      <c r="AV153" s="1021"/>
      <c r="AW153" s="1021"/>
      <c r="AX153" s="1022"/>
      <c r="AY153" s="1032"/>
      <c r="AZ153" s="1027"/>
      <c r="BA153" s="1027"/>
      <c r="BB153" s="1027"/>
      <c r="BC153" s="1028"/>
      <c r="BD153" s="1033">
        <f>SUM(BD112:BD152)</f>
        <v>0</v>
      </c>
      <c r="BE153" s="1034"/>
      <c r="BF153" s="1034"/>
      <c r="BG153" s="1035"/>
      <c r="BH153" s="33"/>
      <c r="BI153" s="33"/>
      <c r="BJ153" s="178"/>
      <c r="BK153" s="178"/>
      <c r="BL153" s="178"/>
      <c r="BM153" s="178"/>
      <c r="BN153" s="178"/>
      <c r="BO153" s="178"/>
    </row>
    <row r="154" spans="1:67" ht="5.25" customHeight="1" thickBot="1" x14ac:dyDescent="0.2">
      <c r="B154" s="1004"/>
      <c r="C154" s="1004"/>
      <c r="D154" s="1004"/>
      <c r="E154" s="1004"/>
      <c r="F154" s="1004"/>
      <c r="G154" s="1004"/>
      <c r="H154" s="1004"/>
      <c r="I154" s="1004"/>
      <c r="J154" s="1004"/>
      <c r="K154" s="1004"/>
      <c r="L154" s="1004"/>
      <c r="M154" s="1004"/>
      <c r="N154" s="1004"/>
      <c r="O154" s="1004"/>
      <c r="P154" s="1004"/>
      <c r="Q154" s="1004"/>
      <c r="R154" s="1004"/>
      <c r="S154" s="1004"/>
      <c r="T154" s="1004"/>
      <c r="U154" s="1004"/>
      <c r="V154" s="1005"/>
      <c r="W154" s="1009"/>
      <c r="X154" s="1010"/>
      <c r="Y154" s="1010"/>
      <c r="Z154" s="1010"/>
      <c r="AA154" s="1010"/>
      <c r="AB154" s="1010"/>
      <c r="AC154" s="1010"/>
      <c r="AD154" s="1011"/>
      <c r="AE154" s="150"/>
      <c r="AF154" s="151"/>
      <c r="AG154" s="152"/>
      <c r="AH154" s="1017"/>
      <c r="AI154" s="1018"/>
      <c r="AJ154" s="1018"/>
      <c r="AK154" s="1018"/>
      <c r="AL154" s="1019"/>
      <c r="AM154" s="153"/>
      <c r="AN154" s="154"/>
      <c r="AO154" s="154"/>
      <c r="AP154" s="155"/>
      <c r="AQ154" s="1029"/>
      <c r="AR154" s="1030"/>
      <c r="AS154" s="1030"/>
      <c r="AT154" s="1031"/>
      <c r="AU154" s="153"/>
      <c r="AV154" s="154"/>
      <c r="AW154" s="154"/>
      <c r="AX154" s="155"/>
      <c r="AY154" s="1029"/>
      <c r="AZ154" s="1030"/>
      <c r="BA154" s="1030"/>
      <c r="BB154" s="1030"/>
      <c r="BC154" s="1031"/>
      <c r="BD154" s="153"/>
      <c r="BE154" s="154"/>
      <c r="BF154" s="154"/>
      <c r="BG154" s="156"/>
      <c r="BH154" s="33"/>
      <c r="BI154" s="33"/>
      <c r="BJ154" s="178"/>
      <c r="BK154" s="178"/>
      <c r="BL154" s="178"/>
      <c r="BM154" s="178"/>
      <c r="BN154" s="178"/>
      <c r="BO154" s="178"/>
    </row>
    <row r="155" spans="1:67" ht="7.5" customHeight="1" thickBot="1" x14ac:dyDescent="0.2">
      <c r="B155" s="23"/>
      <c r="C155" s="23"/>
      <c r="D155" s="858" t="s">
        <v>248</v>
      </c>
      <c r="E155" s="858"/>
      <c r="F155" s="858"/>
      <c r="G155" s="1036">
        <f>申告書表紙!P2</f>
        <v>2</v>
      </c>
      <c r="H155" s="1036"/>
      <c r="I155" s="858" t="s">
        <v>0</v>
      </c>
      <c r="J155" s="858"/>
      <c r="K155" s="858"/>
      <c r="L155" s="23"/>
      <c r="M155" s="23"/>
      <c r="N155" s="23"/>
      <c r="O155" s="23"/>
      <c r="P155" s="23"/>
      <c r="Q155" s="23"/>
      <c r="R155" s="914" t="s">
        <v>135</v>
      </c>
      <c r="S155" s="914"/>
      <c r="T155" s="914"/>
      <c r="U155" s="914"/>
      <c r="V155" s="914"/>
      <c r="W155" s="914"/>
      <c r="X155" s="914"/>
      <c r="Y155" s="914"/>
      <c r="Z155" s="914"/>
      <c r="AA155" s="914"/>
      <c r="AB155" s="914"/>
      <c r="AC155" s="914"/>
      <c r="AD155" s="914"/>
      <c r="AE155" s="914"/>
      <c r="AF155" s="914"/>
      <c r="AG155" s="914"/>
      <c r="AH155" s="914"/>
      <c r="AI155" s="914"/>
      <c r="AJ155" s="914"/>
      <c r="AK155" s="914"/>
      <c r="AL155" s="914"/>
      <c r="AM155" s="914"/>
      <c r="AN155" s="914"/>
      <c r="AO155" s="914"/>
      <c r="AP155" s="914"/>
      <c r="AQ155" s="914"/>
      <c r="AR155" s="914"/>
      <c r="AS155" s="914"/>
      <c r="AT155" s="914"/>
      <c r="AU155" s="24"/>
      <c r="AV155" s="24"/>
      <c r="AW155" s="24"/>
      <c r="AX155" s="24"/>
      <c r="AY155" s="178"/>
      <c r="AZ155" s="178"/>
      <c r="BA155" s="178"/>
      <c r="BB155" s="178"/>
      <c r="BC155" s="178"/>
      <c r="BD155" s="24"/>
      <c r="BE155" s="24"/>
      <c r="BF155" s="24"/>
      <c r="BG155" s="24"/>
      <c r="BH155" s="178"/>
      <c r="BI155" s="178"/>
      <c r="BJ155" s="863" t="s">
        <v>44</v>
      </c>
      <c r="BK155" s="178"/>
      <c r="BL155" s="178"/>
      <c r="BM155" s="178"/>
      <c r="BN155" s="178"/>
      <c r="BO155" s="178"/>
    </row>
    <row r="156" spans="1:67" ht="7.5" customHeight="1" thickBot="1" x14ac:dyDescent="0.2">
      <c r="B156" s="23"/>
      <c r="C156" s="23"/>
      <c r="D156" s="858"/>
      <c r="E156" s="858"/>
      <c r="F156" s="858"/>
      <c r="G156" s="1036"/>
      <c r="H156" s="1036"/>
      <c r="I156" s="858"/>
      <c r="J156" s="858"/>
      <c r="K156" s="858"/>
      <c r="L156" s="23"/>
      <c r="M156" s="23"/>
      <c r="N156" s="23"/>
      <c r="O156" s="23"/>
      <c r="P156" s="23"/>
      <c r="Q156" s="23"/>
      <c r="R156" s="914"/>
      <c r="S156" s="914"/>
      <c r="T156" s="914"/>
      <c r="U156" s="914"/>
      <c r="V156" s="914"/>
      <c r="W156" s="914"/>
      <c r="X156" s="914"/>
      <c r="Y156" s="914"/>
      <c r="Z156" s="914"/>
      <c r="AA156" s="914"/>
      <c r="AB156" s="914"/>
      <c r="AC156" s="914"/>
      <c r="AD156" s="914"/>
      <c r="AE156" s="914"/>
      <c r="AF156" s="914"/>
      <c r="AG156" s="914"/>
      <c r="AH156" s="914"/>
      <c r="AI156" s="914"/>
      <c r="AJ156" s="914"/>
      <c r="AK156" s="914"/>
      <c r="AL156" s="914"/>
      <c r="AM156" s="914"/>
      <c r="AN156" s="914"/>
      <c r="AO156" s="914"/>
      <c r="AP156" s="914"/>
      <c r="AQ156" s="914"/>
      <c r="AR156" s="914"/>
      <c r="AS156" s="914"/>
      <c r="AT156" s="914"/>
      <c r="AU156" s="864" t="s">
        <v>2</v>
      </c>
      <c r="AV156" s="865"/>
      <c r="AW156" s="865"/>
      <c r="AX156" s="865"/>
      <c r="AY156" s="865"/>
      <c r="AZ156" s="865"/>
      <c r="BA156" s="865"/>
      <c r="BB156" s="865"/>
      <c r="BC156" s="865"/>
      <c r="BD156" s="865"/>
      <c r="BE156" s="865"/>
      <c r="BF156" s="866"/>
      <c r="BG156" s="870" t="s">
        <v>254</v>
      </c>
      <c r="BH156" s="871"/>
      <c r="BI156" s="874" t="s">
        <v>3</v>
      </c>
      <c r="BJ156" s="863"/>
      <c r="BK156" s="178"/>
      <c r="BL156" s="178"/>
      <c r="BM156" s="178"/>
      <c r="BN156" s="178"/>
      <c r="BO156" s="178"/>
    </row>
    <row r="157" spans="1:67" ht="7.5" customHeight="1" x14ac:dyDescent="0.15">
      <c r="B157" s="895" t="s">
        <v>16</v>
      </c>
      <c r="C157" s="897" t="s">
        <v>1</v>
      </c>
      <c r="D157" s="897"/>
      <c r="E157" s="897"/>
      <c r="F157" s="897"/>
      <c r="G157" s="897"/>
      <c r="H157" s="897"/>
      <c r="I157" s="897"/>
      <c r="J157" s="897"/>
      <c r="K157" s="897"/>
      <c r="L157" s="897"/>
      <c r="M157" s="897"/>
      <c r="N157" s="897"/>
      <c r="O157" s="897"/>
      <c r="P157" s="899" t="s">
        <v>16</v>
      </c>
      <c r="Q157" s="900"/>
      <c r="R157" s="914"/>
      <c r="S157" s="914"/>
      <c r="T157" s="914"/>
      <c r="U157" s="914"/>
      <c r="V157" s="914"/>
      <c r="W157" s="914"/>
      <c r="X157" s="914"/>
      <c r="Y157" s="914"/>
      <c r="Z157" s="914"/>
      <c r="AA157" s="914"/>
      <c r="AB157" s="914"/>
      <c r="AC157" s="914"/>
      <c r="AD157" s="914"/>
      <c r="AE157" s="914"/>
      <c r="AF157" s="914"/>
      <c r="AG157" s="914"/>
      <c r="AH157" s="914"/>
      <c r="AI157" s="914"/>
      <c r="AJ157" s="914"/>
      <c r="AK157" s="914"/>
      <c r="AL157" s="914"/>
      <c r="AM157" s="914"/>
      <c r="AN157" s="914"/>
      <c r="AO157" s="914"/>
      <c r="AP157" s="914"/>
      <c r="AQ157" s="914"/>
      <c r="AR157" s="914"/>
      <c r="AS157" s="914"/>
      <c r="AT157" s="914"/>
      <c r="AU157" s="867"/>
      <c r="AV157" s="868"/>
      <c r="AW157" s="868"/>
      <c r="AX157" s="868"/>
      <c r="AY157" s="868"/>
      <c r="AZ157" s="868"/>
      <c r="BA157" s="868"/>
      <c r="BB157" s="868"/>
      <c r="BC157" s="868"/>
      <c r="BD157" s="868"/>
      <c r="BE157" s="868"/>
      <c r="BF157" s="869"/>
      <c r="BG157" s="872"/>
      <c r="BH157" s="873"/>
      <c r="BI157" s="875"/>
      <c r="BJ157" s="863"/>
      <c r="BK157" s="178"/>
      <c r="BL157" s="178"/>
      <c r="BM157" s="178"/>
      <c r="BN157" s="178"/>
      <c r="BO157" s="178"/>
    </row>
    <row r="158" spans="1:67" ht="7.5" customHeight="1" x14ac:dyDescent="0.15">
      <c r="B158" s="896"/>
      <c r="C158" s="898"/>
      <c r="D158" s="898"/>
      <c r="E158" s="898"/>
      <c r="F158" s="898"/>
      <c r="G158" s="898"/>
      <c r="H158" s="898"/>
      <c r="I158" s="898"/>
      <c r="J158" s="898"/>
      <c r="K158" s="898"/>
      <c r="L158" s="898"/>
      <c r="M158" s="898"/>
      <c r="N158" s="898"/>
      <c r="O158" s="898"/>
      <c r="P158" s="901"/>
      <c r="Q158" s="902"/>
      <c r="R158" s="914"/>
      <c r="S158" s="914"/>
      <c r="T158" s="914"/>
      <c r="U158" s="914"/>
      <c r="V158" s="914"/>
      <c r="W158" s="914"/>
      <c r="X158" s="914"/>
      <c r="Y158" s="914"/>
      <c r="Z158" s="914"/>
      <c r="AA158" s="914"/>
      <c r="AB158" s="914"/>
      <c r="AC158" s="914"/>
      <c r="AD158" s="914"/>
      <c r="AE158" s="914"/>
      <c r="AF158" s="914"/>
      <c r="AG158" s="914"/>
      <c r="AH158" s="914"/>
      <c r="AI158" s="914"/>
      <c r="AJ158" s="914"/>
      <c r="AK158" s="914"/>
      <c r="AL158" s="914"/>
      <c r="AM158" s="914"/>
      <c r="AN158" s="914"/>
      <c r="AO158" s="914"/>
      <c r="AP158" s="914"/>
      <c r="AQ158" s="914"/>
      <c r="AR158" s="914"/>
      <c r="AS158" s="914"/>
      <c r="AT158" s="914"/>
      <c r="AU158" s="903">
        <f>申告書表紙!G22</f>
        <v>0</v>
      </c>
      <c r="AV158" s="904"/>
      <c r="AW158" s="904"/>
      <c r="AX158" s="904"/>
      <c r="AY158" s="904"/>
      <c r="AZ158" s="904"/>
      <c r="BA158" s="904"/>
      <c r="BB158" s="904"/>
      <c r="BC158" s="904"/>
      <c r="BD158" s="904"/>
      <c r="BE158" s="904"/>
      <c r="BF158" s="904"/>
      <c r="BG158" s="872"/>
      <c r="BH158" s="873"/>
      <c r="BI158" s="875"/>
      <c r="BJ158" s="863"/>
      <c r="BK158" s="178"/>
      <c r="BL158" s="178"/>
      <c r="BM158" s="178"/>
      <c r="BN158" s="178"/>
      <c r="BO158" s="178"/>
    </row>
    <row r="159" spans="1:67" ht="23.25" customHeight="1" thickBot="1" x14ac:dyDescent="0.2">
      <c r="B159" s="148"/>
      <c r="C159" s="30">
        <f>申告書表紙!AI4</f>
        <v>0</v>
      </c>
      <c r="D159" s="30">
        <f>申告書表紙!AJ4</f>
        <v>0</v>
      </c>
      <c r="E159" s="30">
        <f>申告書表紙!AK4</f>
        <v>0</v>
      </c>
      <c r="F159" s="30">
        <f>申告書表紙!AL4</f>
        <v>0</v>
      </c>
      <c r="G159" s="30">
        <f>申告書表紙!AM4</f>
        <v>0</v>
      </c>
      <c r="H159" s="30">
        <f>申告書表紙!AN4</f>
        <v>0</v>
      </c>
      <c r="I159" s="30">
        <f>申告書表紙!AO4</f>
        <v>0</v>
      </c>
      <c r="J159" s="30">
        <f>申告書表紙!AP4</f>
        <v>0</v>
      </c>
      <c r="K159" s="30">
        <f>申告書表紙!AQ4</f>
        <v>0</v>
      </c>
      <c r="L159" s="30">
        <f>申告書表紙!AR4</f>
        <v>0</v>
      </c>
      <c r="M159" s="30">
        <f>申告書表紙!AS4</f>
        <v>0</v>
      </c>
      <c r="N159" s="30">
        <f>申告書表紙!AT4</f>
        <v>0</v>
      </c>
      <c r="O159" s="184">
        <f>申告書表紙!AU4</f>
        <v>0</v>
      </c>
      <c r="P159" s="25"/>
      <c r="Q159" s="26"/>
      <c r="R159" s="907"/>
      <c r="S159" s="908"/>
      <c r="T159" s="908"/>
      <c r="U159" s="908"/>
      <c r="V159" s="908"/>
      <c r="W159" s="908"/>
      <c r="X159" s="908"/>
      <c r="Y159" s="908"/>
      <c r="Z159" s="908"/>
      <c r="AA159" s="908"/>
      <c r="AB159" s="908"/>
      <c r="AC159" s="908"/>
      <c r="AD159" s="908"/>
      <c r="AE159" s="908"/>
      <c r="AF159" s="908"/>
      <c r="AG159" s="908"/>
      <c r="AH159" s="908"/>
      <c r="AI159" s="908"/>
      <c r="AJ159" s="908"/>
      <c r="AK159" s="908"/>
      <c r="AL159" s="908"/>
      <c r="AM159" s="908"/>
      <c r="AN159" s="908"/>
      <c r="AO159" s="908"/>
      <c r="AP159" s="908"/>
      <c r="AQ159" s="908"/>
      <c r="AR159" s="908"/>
      <c r="AS159" s="908"/>
      <c r="AT159" s="909"/>
      <c r="AU159" s="905"/>
      <c r="AV159" s="906"/>
      <c r="AW159" s="906"/>
      <c r="AX159" s="906"/>
      <c r="AY159" s="906"/>
      <c r="AZ159" s="906"/>
      <c r="BA159" s="906"/>
      <c r="BB159" s="906"/>
      <c r="BC159" s="906"/>
      <c r="BD159" s="906"/>
      <c r="BE159" s="906"/>
      <c r="BF159" s="906"/>
      <c r="BG159" s="910">
        <v>4</v>
      </c>
      <c r="BH159" s="911"/>
      <c r="BI159" s="28" t="s">
        <v>4</v>
      </c>
      <c r="BJ159" s="863"/>
      <c r="BK159" s="178"/>
      <c r="BL159" s="178"/>
      <c r="BM159" s="178"/>
      <c r="BN159" s="178"/>
      <c r="BO159" s="178"/>
    </row>
    <row r="160" spans="1:67" ht="11.25" customHeight="1" x14ac:dyDescent="0.15">
      <c r="B160" s="883" t="s">
        <v>5</v>
      </c>
      <c r="C160" s="885" t="s">
        <v>6</v>
      </c>
      <c r="D160" s="887" t="s">
        <v>45</v>
      </c>
      <c r="E160" s="887"/>
      <c r="F160" s="887"/>
      <c r="G160" s="887"/>
      <c r="H160" s="887"/>
      <c r="I160" s="887"/>
      <c r="J160" s="887"/>
      <c r="K160" s="889" t="s">
        <v>7</v>
      </c>
      <c r="L160" s="889"/>
      <c r="M160" s="889"/>
      <c r="N160" s="889"/>
      <c r="O160" s="889"/>
      <c r="P160" s="889"/>
      <c r="Q160" s="889"/>
      <c r="R160" s="889"/>
      <c r="S160" s="889"/>
      <c r="T160" s="889"/>
      <c r="U160" s="889"/>
      <c r="V160" s="889"/>
      <c r="W160" s="889"/>
      <c r="X160" s="889"/>
      <c r="Y160" s="889"/>
      <c r="Z160" s="889"/>
      <c r="AA160" s="889"/>
      <c r="AB160" s="889"/>
      <c r="AC160" s="889"/>
      <c r="AD160" s="889"/>
      <c r="AE160" s="891" t="s">
        <v>8</v>
      </c>
      <c r="AF160" s="891"/>
      <c r="AG160" s="891"/>
      <c r="AH160" s="893" t="s">
        <v>9</v>
      </c>
      <c r="AI160" s="893"/>
      <c r="AJ160" s="893"/>
      <c r="AK160" s="893"/>
      <c r="AL160" s="893"/>
      <c r="AM160" s="876" t="s">
        <v>50</v>
      </c>
      <c r="AN160" s="876"/>
      <c r="AO160" s="876"/>
      <c r="AP160" s="876"/>
      <c r="AQ160" s="877" t="s">
        <v>51</v>
      </c>
      <c r="AR160" s="878"/>
      <c r="AS160" s="927" t="s">
        <v>53</v>
      </c>
      <c r="AT160" s="927"/>
      <c r="AU160" s="876" t="s">
        <v>108</v>
      </c>
      <c r="AV160" s="876"/>
      <c r="AW160" s="876"/>
      <c r="AX160" s="876"/>
      <c r="AY160" s="928" t="s">
        <v>112</v>
      </c>
      <c r="AZ160" s="929"/>
      <c r="BA160" s="929"/>
      <c r="BB160" s="929"/>
      <c r="BC160" s="929"/>
      <c r="BD160" s="931" t="s">
        <v>16</v>
      </c>
      <c r="BE160" s="932"/>
      <c r="BF160" s="932"/>
      <c r="BG160" s="933"/>
      <c r="BH160" s="877" t="s">
        <v>58</v>
      </c>
      <c r="BI160" s="880" t="s">
        <v>59</v>
      </c>
      <c r="BJ160" s="863"/>
      <c r="BK160" s="178"/>
      <c r="BL160" s="178"/>
      <c r="BM160" s="178"/>
      <c r="BN160" s="178"/>
      <c r="BO160" s="178"/>
    </row>
    <row r="161" spans="1:67" ht="9.75" customHeight="1" x14ac:dyDescent="0.15">
      <c r="B161" s="884"/>
      <c r="C161" s="886"/>
      <c r="D161" s="888"/>
      <c r="E161" s="888"/>
      <c r="F161" s="888"/>
      <c r="G161" s="888"/>
      <c r="H161" s="888"/>
      <c r="I161" s="888"/>
      <c r="J161" s="888"/>
      <c r="K161" s="890"/>
      <c r="L161" s="890"/>
      <c r="M161" s="890"/>
      <c r="N161" s="890"/>
      <c r="O161" s="890"/>
      <c r="P161" s="890"/>
      <c r="Q161" s="890"/>
      <c r="R161" s="890"/>
      <c r="S161" s="890"/>
      <c r="T161" s="890"/>
      <c r="U161" s="890"/>
      <c r="V161" s="890"/>
      <c r="W161" s="890"/>
      <c r="X161" s="890"/>
      <c r="Y161" s="890"/>
      <c r="Z161" s="890"/>
      <c r="AA161" s="890"/>
      <c r="AB161" s="890"/>
      <c r="AC161" s="890"/>
      <c r="AD161" s="890"/>
      <c r="AE161" s="892"/>
      <c r="AF161" s="892"/>
      <c r="AG161" s="892"/>
      <c r="AH161" s="894"/>
      <c r="AI161" s="894"/>
      <c r="AJ161" s="894"/>
      <c r="AK161" s="894"/>
      <c r="AL161" s="894"/>
      <c r="AM161" s="922" t="s">
        <v>54</v>
      </c>
      <c r="AN161" s="922"/>
      <c r="AO161" s="922"/>
      <c r="AP161" s="922"/>
      <c r="AQ161" s="879"/>
      <c r="AR161" s="879"/>
      <c r="AS161" s="924" t="s">
        <v>52</v>
      </c>
      <c r="AT161" s="924"/>
      <c r="AU161" s="922" t="s">
        <v>55</v>
      </c>
      <c r="AV161" s="922"/>
      <c r="AW161" s="922"/>
      <c r="AX161" s="922"/>
      <c r="AY161" s="930"/>
      <c r="AZ161" s="930"/>
      <c r="BA161" s="930"/>
      <c r="BB161" s="930"/>
      <c r="BC161" s="930"/>
      <c r="BD161" s="922" t="s">
        <v>110</v>
      </c>
      <c r="BE161" s="922"/>
      <c r="BF161" s="922"/>
      <c r="BG161" s="922"/>
      <c r="BH161" s="879"/>
      <c r="BI161" s="881"/>
      <c r="BJ161" s="863"/>
      <c r="BK161" s="178"/>
      <c r="BL161" s="178"/>
      <c r="BM161" s="178"/>
      <c r="BN161" s="178"/>
      <c r="BO161" s="178"/>
    </row>
    <row r="162" spans="1:67" ht="18" customHeight="1" x14ac:dyDescent="0.15">
      <c r="B162" s="884"/>
      <c r="C162" s="886"/>
      <c r="D162" s="888"/>
      <c r="E162" s="888"/>
      <c r="F162" s="888"/>
      <c r="G162" s="888"/>
      <c r="H162" s="888"/>
      <c r="I162" s="888"/>
      <c r="J162" s="888"/>
      <c r="K162" s="890"/>
      <c r="L162" s="890"/>
      <c r="M162" s="890"/>
      <c r="N162" s="890"/>
      <c r="O162" s="890"/>
      <c r="P162" s="890"/>
      <c r="Q162" s="890"/>
      <c r="R162" s="890"/>
      <c r="S162" s="890"/>
      <c r="T162" s="890"/>
      <c r="U162" s="890"/>
      <c r="V162" s="890"/>
      <c r="W162" s="890"/>
      <c r="X162" s="890"/>
      <c r="Y162" s="890"/>
      <c r="Z162" s="890"/>
      <c r="AA162" s="890"/>
      <c r="AB162" s="890"/>
      <c r="AC162" s="890"/>
      <c r="AD162" s="890"/>
      <c r="AE162" s="892"/>
      <c r="AF162" s="892"/>
      <c r="AG162" s="892"/>
      <c r="AH162" s="181" t="s">
        <v>12</v>
      </c>
      <c r="AI162" s="894" t="s">
        <v>13</v>
      </c>
      <c r="AJ162" s="894"/>
      <c r="AK162" s="894" t="s">
        <v>14</v>
      </c>
      <c r="AL162" s="894"/>
      <c r="AM162" s="923"/>
      <c r="AN162" s="923"/>
      <c r="AO162" s="923"/>
      <c r="AP162" s="923"/>
      <c r="AQ162" s="879"/>
      <c r="AR162" s="879"/>
      <c r="AS162" s="925"/>
      <c r="AT162" s="925"/>
      <c r="AU162" s="923"/>
      <c r="AV162" s="923"/>
      <c r="AW162" s="923"/>
      <c r="AX162" s="923"/>
      <c r="AY162" s="894" t="s">
        <v>56</v>
      </c>
      <c r="AZ162" s="894"/>
      <c r="BA162" s="894"/>
      <c r="BB162" s="926" t="s">
        <v>57</v>
      </c>
      <c r="BC162" s="926"/>
      <c r="BD162" s="923"/>
      <c r="BE162" s="923"/>
      <c r="BF162" s="923"/>
      <c r="BG162" s="923"/>
      <c r="BH162" s="879"/>
      <c r="BI162" s="882"/>
      <c r="BJ162" s="863"/>
      <c r="BK162" s="178"/>
      <c r="BL162" s="178"/>
      <c r="BM162" s="178"/>
      <c r="BN162" s="178"/>
      <c r="BO162" s="178"/>
    </row>
    <row r="163" spans="1:67" ht="11.25" customHeight="1" x14ac:dyDescent="0.15">
      <c r="B163" s="915" t="s">
        <v>23</v>
      </c>
      <c r="C163" s="32"/>
      <c r="D163" s="918"/>
      <c r="E163" s="920"/>
      <c r="F163" s="920"/>
      <c r="G163" s="920"/>
      <c r="H163" s="920"/>
      <c r="I163" s="988"/>
      <c r="J163" s="990"/>
      <c r="K163" s="965"/>
      <c r="L163" s="966"/>
      <c r="M163" s="966"/>
      <c r="N163" s="966"/>
      <c r="O163" s="966"/>
      <c r="P163" s="966"/>
      <c r="Q163" s="966"/>
      <c r="R163" s="966"/>
      <c r="S163" s="966"/>
      <c r="T163" s="966"/>
      <c r="U163" s="966"/>
      <c r="V163" s="966"/>
      <c r="W163" s="966"/>
      <c r="X163" s="966"/>
      <c r="Y163" s="966"/>
      <c r="Z163" s="966"/>
      <c r="AA163" s="966"/>
      <c r="AB163" s="966"/>
      <c r="AC163" s="966"/>
      <c r="AD163" s="967"/>
      <c r="AE163" s="951"/>
      <c r="AF163" s="995"/>
      <c r="AG163" s="952"/>
      <c r="AH163" s="969"/>
      <c r="AI163" s="949"/>
      <c r="AJ163" s="949"/>
      <c r="AK163" s="949"/>
      <c r="AL163" s="949"/>
      <c r="AM163" s="46"/>
      <c r="AN163" s="47"/>
      <c r="AO163" s="47"/>
      <c r="AP163" s="48"/>
      <c r="AQ163" s="951"/>
      <c r="AR163" s="952"/>
      <c r="AS163" s="955" t="str">
        <f>IF(AI163="","","0.")</f>
        <v/>
      </c>
      <c r="AT163" s="958" t="str">
        <f>IF(AM164*0.05&gt;=AU164,"500",IF(AI163="","",IF(BL164=1,BN164,BO164)*1000))</f>
        <v/>
      </c>
      <c r="AU163" s="46" t="s">
        <v>46</v>
      </c>
      <c r="AV163" s="47" t="s">
        <v>47</v>
      </c>
      <c r="AW163" s="47" t="s">
        <v>48</v>
      </c>
      <c r="AX163" s="48" t="s">
        <v>49</v>
      </c>
      <c r="AY163" s="949"/>
      <c r="AZ163" s="949"/>
      <c r="BA163" s="949"/>
      <c r="BB163" s="961"/>
      <c r="BC163" s="961"/>
      <c r="BD163" s="46" t="s">
        <v>46</v>
      </c>
      <c r="BE163" s="47" t="s">
        <v>47</v>
      </c>
      <c r="BF163" s="47" t="s">
        <v>48</v>
      </c>
      <c r="BG163" s="48" t="s">
        <v>49</v>
      </c>
      <c r="BH163" s="934"/>
      <c r="BI163" s="937"/>
      <c r="BJ163" s="863"/>
      <c r="BK163" s="178"/>
      <c r="BL163" s="103" t="s">
        <v>145</v>
      </c>
      <c r="BM163" s="103" t="s">
        <v>146</v>
      </c>
      <c r="BN163" s="103" t="s">
        <v>147</v>
      </c>
      <c r="BO163" s="103" t="s">
        <v>148</v>
      </c>
    </row>
    <row r="164" spans="1:67" ht="18.75" customHeight="1" x14ac:dyDescent="0.2">
      <c r="A164" s="73">
        <f>IF(BM164&lt;($G$2-1+93),C164,C164+10)</f>
        <v>0</v>
      </c>
      <c r="B164" s="916"/>
      <c r="C164" s="976"/>
      <c r="D164" s="919"/>
      <c r="E164" s="921"/>
      <c r="F164" s="921"/>
      <c r="G164" s="921"/>
      <c r="H164" s="921"/>
      <c r="I164" s="989"/>
      <c r="J164" s="991"/>
      <c r="K164" s="992"/>
      <c r="L164" s="993"/>
      <c r="M164" s="993"/>
      <c r="N164" s="993"/>
      <c r="O164" s="993"/>
      <c r="P164" s="993"/>
      <c r="Q164" s="993"/>
      <c r="R164" s="993"/>
      <c r="S164" s="993"/>
      <c r="T164" s="993"/>
      <c r="U164" s="993"/>
      <c r="V164" s="993"/>
      <c r="W164" s="993"/>
      <c r="X164" s="993"/>
      <c r="Y164" s="993"/>
      <c r="Z164" s="993"/>
      <c r="AA164" s="993"/>
      <c r="AB164" s="993"/>
      <c r="AC164" s="993"/>
      <c r="AD164" s="994"/>
      <c r="AE164" s="953"/>
      <c r="AF164" s="996"/>
      <c r="AG164" s="954"/>
      <c r="AH164" s="997"/>
      <c r="AI164" s="950"/>
      <c r="AJ164" s="950"/>
      <c r="AK164" s="950"/>
      <c r="AL164" s="950"/>
      <c r="AM164" s="940"/>
      <c r="AN164" s="941"/>
      <c r="AO164" s="941"/>
      <c r="AP164" s="942"/>
      <c r="AQ164" s="953"/>
      <c r="AR164" s="954"/>
      <c r="AS164" s="956"/>
      <c r="AT164" s="959"/>
      <c r="AU164" s="943" t="str">
        <f>IF(AM164="","",IF(BL164=1,AM164*BN164,IF(AM164*BN164*POWER(BO164,(BL164-1))&lt;=AM164*0.05,AM164*0.05,INT(AM164*BN164*POWER(BO164,BL164-1)))))</f>
        <v/>
      </c>
      <c r="AV164" s="944"/>
      <c r="AW164" s="944"/>
      <c r="AX164" s="945"/>
      <c r="AY164" s="950"/>
      <c r="AZ164" s="950"/>
      <c r="BA164" s="950"/>
      <c r="BB164" s="962"/>
      <c r="BC164" s="962"/>
      <c r="BD164" s="946" t="str">
        <f>IF(BB163="",AU164,ROUNDDOWN(AU164*AY163,0))</f>
        <v/>
      </c>
      <c r="BE164" s="947"/>
      <c r="BF164" s="947"/>
      <c r="BG164" s="948"/>
      <c r="BH164" s="935"/>
      <c r="BI164" s="938"/>
      <c r="BJ164" s="863"/>
      <c r="BK164" s="178"/>
      <c r="BL164" s="183">
        <f>G155-BM164+93</f>
        <v>2</v>
      </c>
      <c r="BM164" s="103">
        <f>IF(AH163=3,AI163,IF(AH163=4,AI163+63,AI163+93))</f>
        <v>93</v>
      </c>
      <c r="BN164" s="103" t="e">
        <f>VLOOKUP($AQ163,残価残存率表!$A$4:$D$48,3)</f>
        <v>#N/A</v>
      </c>
      <c r="BO164" s="103" t="e">
        <f>VLOOKUP($AQ163,残価残存率表!$A$4:$D$48,4)</f>
        <v>#N/A</v>
      </c>
    </row>
    <row r="165" spans="1:67" ht="6" customHeight="1" x14ac:dyDescent="0.2">
      <c r="A165" s="73">
        <f t="shared" ref="A165:A185" si="36">IF(BM165&lt;($G$2-1+63),C165,C165+10)</f>
        <v>0</v>
      </c>
      <c r="B165" s="917"/>
      <c r="C165" s="977"/>
      <c r="D165" s="39"/>
      <c r="E165" s="39"/>
      <c r="F165" s="39"/>
      <c r="G165" s="39"/>
      <c r="H165" s="39"/>
      <c r="I165" s="39"/>
      <c r="J165" s="40"/>
      <c r="K165" s="74"/>
      <c r="L165" s="74"/>
      <c r="M165" s="74"/>
      <c r="N165" s="74"/>
      <c r="O165" s="74"/>
      <c r="P165" s="74"/>
      <c r="Q165" s="74"/>
      <c r="R165" s="74"/>
      <c r="S165" s="74"/>
      <c r="T165" s="74"/>
      <c r="U165" s="74"/>
      <c r="V165" s="74"/>
      <c r="W165" s="74"/>
      <c r="X165" s="74"/>
      <c r="Y165" s="74"/>
      <c r="Z165" s="74"/>
      <c r="AA165" s="74"/>
      <c r="AB165" s="74"/>
      <c r="AC165" s="74"/>
      <c r="AD165" s="74"/>
      <c r="AE165" s="75"/>
      <c r="AF165" s="75"/>
      <c r="AG165" s="75"/>
      <c r="AH165" s="998"/>
      <c r="AI165" s="76"/>
      <c r="AJ165" s="76"/>
      <c r="AK165" s="76"/>
      <c r="AL165" s="76"/>
      <c r="AM165" s="70"/>
      <c r="AN165" s="71"/>
      <c r="AO165" s="71"/>
      <c r="AP165" s="72"/>
      <c r="AQ165" s="76"/>
      <c r="AR165" s="76"/>
      <c r="AS165" s="957"/>
      <c r="AT165" s="960"/>
      <c r="AU165" s="70"/>
      <c r="AV165" s="71"/>
      <c r="AW165" s="71"/>
      <c r="AX165" s="72"/>
      <c r="AY165" s="76"/>
      <c r="AZ165" s="76"/>
      <c r="BA165" s="76"/>
      <c r="BB165" s="77"/>
      <c r="BC165" s="77"/>
      <c r="BD165" s="79"/>
      <c r="BE165" s="80"/>
      <c r="BF165" s="80"/>
      <c r="BG165" s="81"/>
      <c r="BH165" s="936"/>
      <c r="BI165" s="939"/>
      <c r="BJ165" s="863"/>
      <c r="BK165" s="178"/>
      <c r="BL165" s="103"/>
      <c r="BM165" s="103"/>
      <c r="BN165" s="103"/>
      <c r="BO165" s="103"/>
    </row>
    <row r="166" spans="1:67" ht="23.25" customHeight="1" x14ac:dyDescent="0.2">
      <c r="A166" s="73">
        <f>IF(BM166&lt;($G$2-1+93),C166,C166+10)</f>
        <v>0</v>
      </c>
      <c r="B166" s="915" t="s">
        <v>41</v>
      </c>
      <c r="C166" s="963"/>
      <c r="D166" s="180"/>
      <c r="E166" s="180"/>
      <c r="F166" s="180"/>
      <c r="G166" s="180"/>
      <c r="H166" s="180"/>
      <c r="I166" s="179"/>
      <c r="J166" s="180"/>
      <c r="K166" s="965"/>
      <c r="L166" s="966"/>
      <c r="M166" s="966"/>
      <c r="N166" s="966"/>
      <c r="O166" s="966"/>
      <c r="P166" s="966"/>
      <c r="Q166" s="966"/>
      <c r="R166" s="966"/>
      <c r="S166" s="966"/>
      <c r="T166" s="966"/>
      <c r="U166" s="966"/>
      <c r="V166" s="966"/>
      <c r="W166" s="966"/>
      <c r="X166" s="966"/>
      <c r="Y166" s="966"/>
      <c r="Z166" s="966"/>
      <c r="AA166" s="966"/>
      <c r="AB166" s="966"/>
      <c r="AC166" s="966"/>
      <c r="AD166" s="967"/>
      <c r="AE166" s="968"/>
      <c r="AF166" s="968"/>
      <c r="AG166" s="968"/>
      <c r="AH166" s="969"/>
      <c r="AI166" s="951"/>
      <c r="AJ166" s="952"/>
      <c r="AK166" s="951"/>
      <c r="AL166" s="952"/>
      <c r="AM166" s="971"/>
      <c r="AN166" s="972"/>
      <c r="AO166" s="972"/>
      <c r="AP166" s="973"/>
      <c r="AQ166" s="949"/>
      <c r="AR166" s="949"/>
      <c r="AS166" s="955" t="str">
        <f>IF(AI166="","","0.")</f>
        <v/>
      </c>
      <c r="AT166" s="974" t="str">
        <f>IF(AM166*0.05&gt;=AU166,"500",IF(AI166="","",IF(BL166=1,BN166,BO166)*1000))</f>
        <v/>
      </c>
      <c r="AU166" s="943" t="str">
        <f>IF(AM166="","",IF(BL166=1,AM166*BN166,IF(AM166*BN166*POWER(BO166,(BL166-1))&lt;=AM166*0.05,AM166*0.05,INT(AM166*BN166*POWER(BO166,BL166-1)))))</f>
        <v/>
      </c>
      <c r="AV166" s="944"/>
      <c r="AW166" s="944"/>
      <c r="AX166" s="945"/>
      <c r="AY166" s="978"/>
      <c r="AZ166" s="979"/>
      <c r="BA166" s="980"/>
      <c r="BB166" s="978"/>
      <c r="BC166" s="980"/>
      <c r="BD166" s="985" t="str">
        <f>IF(BB165="",AU166,ROUNDDOWN(AU166*AY165,0))</f>
        <v/>
      </c>
      <c r="BE166" s="986"/>
      <c r="BF166" s="986"/>
      <c r="BG166" s="987"/>
      <c r="BH166" s="983"/>
      <c r="BI166" s="937"/>
      <c r="BJ166" s="863"/>
      <c r="BK166" s="178"/>
      <c r="BL166" s="183">
        <f>G155-BM166+93</f>
        <v>2</v>
      </c>
      <c r="BM166" s="103">
        <f>IF(AH166=3,AI166,IF(AH166=4,AI166+63,AI166+93))</f>
        <v>93</v>
      </c>
      <c r="BN166" s="103" t="e">
        <f>VLOOKUP($AQ166,残価残存率表!$A$4:$D$48,3)</f>
        <v>#N/A</v>
      </c>
      <c r="BO166" s="103" t="e">
        <f>VLOOKUP($AQ166,残価残存率表!$A$4:$D$48,4)</f>
        <v>#N/A</v>
      </c>
    </row>
    <row r="167" spans="1:67" ht="6" customHeight="1" x14ac:dyDescent="0.2">
      <c r="A167" s="73">
        <f t="shared" si="36"/>
        <v>0</v>
      </c>
      <c r="B167" s="917"/>
      <c r="C167" s="964"/>
      <c r="D167" s="39"/>
      <c r="E167" s="39"/>
      <c r="F167" s="39"/>
      <c r="G167" s="39"/>
      <c r="H167" s="39"/>
      <c r="I167" s="39"/>
      <c r="J167" s="40"/>
      <c r="K167" s="74"/>
      <c r="L167" s="74"/>
      <c r="M167" s="74"/>
      <c r="N167" s="74"/>
      <c r="O167" s="74"/>
      <c r="P167" s="74"/>
      <c r="Q167" s="74"/>
      <c r="R167" s="74"/>
      <c r="S167" s="74"/>
      <c r="T167" s="74"/>
      <c r="U167" s="74"/>
      <c r="V167" s="74"/>
      <c r="W167" s="74"/>
      <c r="X167" s="74"/>
      <c r="Y167" s="74"/>
      <c r="Z167" s="74"/>
      <c r="AA167" s="74"/>
      <c r="AB167" s="74"/>
      <c r="AC167" s="74"/>
      <c r="AD167" s="74"/>
      <c r="AE167" s="75"/>
      <c r="AF167" s="75"/>
      <c r="AG167" s="171"/>
      <c r="AH167" s="970"/>
      <c r="AI167" s="76"/>
      <c r="AJ167" s="76"/>
      <c r="AK167" s="76"/>
      <c r="AL167" s="76"/>
      <c r="AM167" s="70"/>
      <c r="AN167" s="71"/>
      <c r="AO167" s="71"/>
      <c r="AP167" s="72"/>
      <c r="AQ167" s="76"/>
      <c r="AR167" s="76"/>
      <c r="AS167" s="957"/>
      <c r="AT167" s="975"/>
      <c r="AU167" s="70"/>
      <c r="AV167" s="71"/>
      <c r="AW167" s="71"/>
      <c r="AX167" s="72"/>
      <c r="AY167" s="78"/>
      <c r="AZ167" s="78"/>
      <c r="BA167" s="78"/>
      <c r="BB167" s="78"/>
      <c r="BC167" s="78"/>
      <c r="BD167" s="79"/>
      <c r="BE167" s="80"/>
      <c r="BF167" s="80"/>
      <c r="BG167" s="81"/>
      <c r="BH167" s="984"/>
      <c r="BI167" s="939"/>
      <c r="BJ167" s="863"/>
      <c r="BK167" s="178"/>
      <c r="BL167" s="103"/>
      <c r="BM167" s="103"/>
      <c r="BN167" s="103"/>
      <c r="BO167" s="103"/>
    </row>
    <row r="168" spans="1:67" ht="23.25" customHeight="1" x14ac:dyDescent="0.2">
      <c r="A168" s="73">
        <f>IF(BM168&lt;($G$2-1+93),C168,C168+10)</f>
        <v>0</v>
      </c>
      <c r="B168" s="915" t="s">
        <v>42</v>
      </c>
      <c r="C168" s="963"/>
      <c r="D168" s="180"/>
      <c r="E168" s="180"/>
      <c r="F168" s="180"/>
      <c r="G168" s="180"/>
      <c r="H168" s="180"/>
      <c r="I168" s="179"/>
      <c r="J168" s="180"/>
      <c r="K168" s="965"/>
      <c r="L168" s="966"/>
      <c r="M168" s="966"/>
      <c r="N168" s="966"/>
      <c r="O168" s="966"/>
      <c r="P168" s="966"/>
      <c r="Q168" s="966"/>
      <c r="R168" s="966"/>
      <c r="S168" s="966"/>
      <c r="T168" s="966"/>
      <c r="U168" s="966"/>
      <c r="V168" s="966"/>
      <c r="W168" s="966"/>
      <c r="X168" s="966"/>
      <c r="Y168" s="966"/>
      <c r="Z168" s="966"/>
      <c r="AA168" s="966"/>
      <c r="AB168" s="966"/>
      <c r="AC168" s="966"/>
      <c r="AD168" s="967"/>
      <c r="AE168" s="968"/>
      <c r="AF168" s="968"/>
      <c r="AG168" s="968"/>
      <c r="AH168" s="969"/>
      <c r="AI168" s="951"/>
      <c r="AJ168" s="952"/>
      <c r="AK168" s="951"/>
      <c r="AL168" s="952"/>
      <c r="AM168" s="971"/>
      <c r="AN168" s="972"/>
      <c r="AO168" s="972"/>
      <c r="AP168" s="973"/>
      <c r="AQ168" s="949"/>
      <c r="AR168" s="949"/>
      <c r="AS168" s="955" t="str">
        <f>IF(AI168="","","0.")</f>
        <v/>
      </c>
      <c r="AT168" s="974" t="str">
        <f>IF(AM168*0.05&gt;=AU168,"500",IF(AI168="","",IF(BL168=1,BN168,BO168)*1000))</f>
        <v/>
      </c>
      <c r="AU168" s="943" t="str">
        <f>IF(AM168="","",IF(BL168=1,AM168*BN168,IF(AM168*BN168*POWER(BO168,(BL168-1))&lt;=AM168*0.05,AM168*0.05,INT(AM168*BN168*POWER(BO168,BL168-1)))))</f>
        <v/>
      </c>
      <c r="AV168" s="944"/>
      <c r="AW168" s="944"/>
      <c r="AX168" s="945"/>
      <c r="AY168" s="978"/>
      <c r="AZ168" s="979"/>
      <c r="BA168" s="980"/>
      <c r="BB168" s="978"/>
      <c r="BC168" s="980"/>
      <c r="BD168" s="981" t="str">
        <f>IF(BB167="",AU168,ROUNDDOWN(AU168*AY167,0))</f>
        <v/>
      </c>
      <c r="BE168" s="947"/>
      <c r="BF168" s="947"/>
      <c r="BG168" s="982"/>
      <c r="BH168" s="983"/>
      <c r="BI168" s="937"/>
      <c r="BJ168" s="863"/>
      <c r="BK168" s="178"/>
      <c r="BL168" s="183">
        <f>G155-BM168+93</f>
        <v>2</v>
      </c>
      <c r="BM168" s="103">
        <f>IF(AH168=3,AI168,IF(AH168=4,AI168+63,AI168+93))</f>
        <v>93</v>
      </c>
      <c r="BN168" s="103" t="e">
        <f>VLOOKUP($AQ168,残価残存率表!$A$4:$D$48,3)</f>
        <v>#N/A</v>
      </c>
      <c r="BO168" s="103" t="e">
        <f>VLOOKUP($AQ168,残価残存率表!$A$4:$D$48,4)</f>
        <v>#N/A</v>
      </c>
    </row>
    <row r="169" spans="1:67" ht="6" customHeight="1" x14ac:dyDescent="0.2">
      <c r="A169" s="73">
        <f t="shared" si="36"/>
        <v>0</v>
      </c>
      <c r="B169" s="917"/>
      <c r="C169" s="964"/>
      <c r="D169" s="39"/>
      <c r="E169" s="39"/>
      <c r="F169" s="39"/>
      <c r="G169" s="39"/>
      <c r="H169" s="39"/>
      <c r="I169" s="39"/>
      <c r="J169" s="40"/>
      <c r="K169" s="74"/>
      <c r="L169" s="74"/>
      <c r="M169" s="74"/>
      <c r="N169" s="74"/>
      <c r="O169" s="74"/>
      <c r="P169" s="74"/>
      <c r="Q169" s="74"/>
      <c r="R169" s="74"/>
      <c r="S169" s="74"/>
      <c r="T169" s="74"/>
      <c r="U169" s="74"/>
      <c r="V169" s="74"/>
      <c r="W169" s="74"/>
      <c r="X169" s="74"/>
      <c r="Y169" s="74"/>
      <c r="Z169" s="74"/>
      <c r="AA169" s="74"/>
      <c r="AB169" s="74"/>
      <c r="AC169" s="74"/>
      <c r="AD169" s="74"/>
      <c r="AE169" s="75"/>
      <c r="AF169" s="75"/>
      <c r="AG169" s="171"/>
      <c r="AH169" s="970"/>
      <c r="AI169" s="76"/>
      <c r="AJ169" s="76"/>
      <c r="AK169" s="76"/>
      <c r="AL169" s="76"/>
      <c r="AM169" s="70"/>
      <c r="AN169" s="71"/>
      <c r="AO169" s="71"/>
      <c r="AP169" s="72"/>
      <c r="AQ169" s="76"/>
      <c r="AR169" s="76"/>
      <c r="AS169" s="957"/>
      <c r="AT169" s="975"/>
      <c r="AU169" s="70"/>
      <c r="AV169" s="71"/>
      <c r="AW169" s="71"/>
      <c r="AX169" s="72"/>
      <c r="AY169" s="38"/>
      <c r="AZ169" s="38"/>
      <c r="BA169" s="38"/>
      <c r="BB169" s="38"/>
      <c r="BC169" s="38"/>
      <c r="BD169" s="79"/>
      <c r="BE169" s="80"/>
      <c r="BF169" s="80"/>
      <c r="BG169" s="81"/>
      <c r="BH169" s="984"/>
      <c r="BI169" s="939"/>
      <c r="BJ169" s="863"/>
      <c r="BK169" s="178"/>
      <c r="BL169" s="103"/>
      <c r="BM169" s="103"/>
      <c r="BN169" s="103"/>
      <c r="BO169" s="103"/>
    </row>
    <row r="170" spans="1:67" ht="23.25" customHeight="1" x14ac:dyDescent="0.2">
      <c r="A170" s="73">
        <f>IF(BM170&lt;($G$2-1+93),C170,C170+10)</f>
        <v>0</v>
      </c>
      <c r="B170" s="915" t="s">
        <v>43</v>
      </c>
      <c r="C170" s="963"/>
      <c r="D170" s="180"/>
      <c r="E170" s="180"/>
      <c r="F170" s="180"/>
      <c r="G170" s="180"/>
      <c r="H170" s="180"/>
      <c r="I170" s="179"/>
      <c r="J170" s="180"/>
      <c r="K170" s="965"/>
      <c r="L170" s="966"/>
      <c r="M170" s="966"/>
      <c r="N170" s="966"/>
      <c r="O170" s="966"/>
      <c r="P170" s="966"/>
      <c r="Q170" s="966"/>
      <c r="R170" s="966"/>
      <c r="S170" s="966"/>
      <c r="T170" s="966"/>
      <c r="U170" s="966"/>
      <c r="V170" s="966"/>
      <c r="W170" s="966"/>
      <c r="X170" s="966"/>
      <c r="Y170" s="966"/>
      <c r="Z170" s="966"/>
      <c r="AA170" s="966"/>
      <c r="AB170" s="966"/>
      <c r="AC170" s="966"/>
      <c r="AD170" s="967"/>
      <c r="AE170" s="968"/>
      <c r="AF170" s="968"/>
      <c r="AG170" s="968"/>
      <c r="AH170" s="969"/>
      <c r="AI170" s="951"/>
      <c r="AJ170" s="952"/>
      <c r="AK170" s="951"/>
      <c r="AL170" s="952"/>
      <c r="AM170" s="971"/>
      <c r="AN170" s="972"/>
      <c r="AO170" s="972"/>
      <c r="AP170" s="973"/>
      <c r="AQ170" s="949"/>
      <c r="AR170" s="949"/>
      <c r="AS170" s="955" t="str">
        <f>IF(AI170="","","0.")</f>
        <v/>
      </c>
      <c r="AT170" s="974" t="str">
        <f>IF(AM170*0.05&gt;=AU170,"500",IF(AI170="","",IF(BL170=1,BN170,BO170)*1000))</f>
        <v/>
      </c>
      <c r="AU170" s="943" t="str">
        <f>IF(AM170="","",IF(BL170=1,AM170*BN170,IF(AM170*BN170*POWER(BO170,(BL170-1))&lt;=AM170*0.05,AM170*0.05,INT(AM170*BN170*POWER(BO170,BL170-1)))))</f>
        <v/>
      </c>
      <c r="AV170" s="944"/>
      <c r="AW170" s="944"/>
      <c r="AX170" s="945"/>
      <c r="AY170" s="978"/>
      <c r="AZ170" s="979"/>
      <c r="BA170" s="980"/>
      <c r="BB170" s="978"/>
      <c r="BC170" s="980"/>
      <c r="BD170" s="981" t="str">
        <f>IF(BB169="",AU170,ROUNDDOWN(AU170*AY169,0))</f>
        <v/>
      </c>
      <c r="BE170" s="947"/>
      <c r="BF170" s="947"/>
      <c r="BG170" s="982"/>
      <c r="BH170" s="983"/>
      <c r="BI170" s="937"/>
      <c r="BJ170" s="863"/>
      <c r="BK170" s="178"/>
      <c r="BL170" s="183">
        <f>G155-BM170+93</f>
        <v>2</v>
      </c>
      <c r="BM170" s="103">
        <f>IF(AH170=3,AI170,IF(AH170=4,AI170+63,AI170+93))</f>
        <v>93</v>
      </c>
      <c r="BN170" s="103" t="e">
        <f>VLOOKUP($AQ170,残価残存率表!$A$4:$D$48,3)</f>
        <v>#N/A</v>
      </c>
      <c r="BO170" s="103" t="e">
        <f>VLOOKUP($AQ170,残価残存率表!$A$4:$D$48,4)</f>
        <v>#N/A</v>
      </c>
    </row>
    <row r="171" spans="1:67" ht="6" customHeight="1" x14ac:dyDescent="0.2">
      <c r="A171" s="73">
        <f t="shared" si="36"/>
        <v>0</v>
      </c>
      <c r="B171" s="917"/>
      <c r="C171" s="964"/>
      <c r="D171" s="172"/>
      <c r="E171" s="172"/>
      <c r="F171" s="172"/>
      <c r="G171" s="172"/>
      <c r="H171" s="172"/>
      <c r="I171" s="172"/>
      <c r="J171" s="173"/>
      <c r="K171" s="174"/>
      <c r="L171" s="174"/>
      <c r="M171" s="174"/>
      <c r="N171" s="174"/>
      <c r="O171" s="174"/>
      <c r="P171" s="174"/>
      <c r="Q171" s="174"/>
      <c r="R171" s="174"/>
      <c r="S171" s="174"/>
      <c r="T171" s="174"/>
      <c r="U171" s="174"/>
      <c r="V171" s="174"/>
      <c r="W171" s="174"/>
      <c r="X171" s="174"/>
      <c r="Y171" s="174"/>
      <c r="Z171" s="174"/>
      <c r="AA171" s="174"/>
      <c r="AB171" s="174"/>
      <c r="AC171" s="174"/>
      <c r="AD171" s="174"/>
      <c r="AE171" s="175"/>
      <c r="AF171" s="175"/>
      <c r="AG171" s="176"/>
      <c r="AH171" s="970"/>
      <c r="AI171" s="76"/>
      <c r="AJ171" s="76"/>
      <c r="AK171" s="76"/>
      <c r="AL171" s="76"/>
      <c r="AM171" s="70"/>
      <c r="AN171" s="71"/>
      <c r="AO171" s="71"/>
      <c r="AP171" s="72"/>
      <c r="AQ171" s="76"/>
      <c r="AR171" s="76"/>
      <c r="AS171" s="957"/>
      <c r="AT171" s="975"/>
      <c r="AU171" s="70"/>
      <c r="AV171" s="71"/>
      <c r="AW171" s="71"/>
      <c r="AX171" s="72"/>
      <c r="AY171" s="38"/>
      <c r="AZ171" s="38"/>
      <c r="BA171" s="38"/>
      <c r="BB171" s="38"/>
      <c r="BC171" s="38"/>
      <c r="BD171" s="79"/>
      <c r="BE171" s="80"/>
      <c r="BF171" s="80"/>
      <c r="BG171" s="81"/>
      <c r="BH171" s="984"/>
      <c r="BI171" s="939"/>
      <c r="BJ171" s="863"/>
      <c r="BK171" s="178"/>
      <c r="BL171" s="103"/>
      <c r="BM171" s="103"/>
      <c r="BN171" s="103"/>
      <c r="BO171" s="103"/>
    </row>
    <row r="172" spans="1:67" ht="23.25" customHeight="1" x14ac:dyDescent="0.2">
      <c r="A172" s="73">
        <f>IF(BM172&lt;($G$2-1+93),C172,C172+10)</f>
        <v>0</v>
      </c>
      <c r="B172" s="915" t="s">
        <v>25</v>
      </c>
      <c r="C172" s="963"/>
      <c r="D172" s="180"/>
      <c r="E172" s="180"/>
      <c r="F172" s="180"/>
      <c r="G172" s="180"/>
      <c r="H172" s="180"/>
      <c r="I172" s="179"/>
      <c r="J172" s="180"/>
      <c r="K172" s="965"/>
      <c r="L172" s="966"/>
      <c r="M172" s="966"/>
      <c r="N172" s="966"/>
      <c r="O172" s="966"/>
      <c r="P172" s="966"/>
      <c r="Q172" s="966"/>
      <c r="R172" s="966"/>
      <c r="S172" s="966"/>
      <c r="T172" s="966"/>
      <c r="U172" s="966"/>
      <c r="V172" s="966"/>
      <c r="W172" s="966"/>
      <c r="X172" s="966"/>
      <c r="Y172" s="966"/>
      <c r="Z172" s="966"/>
      <c r="AA172" s="966"/>
      <c r="AB172" s="966"/>
      <c r="AC172" s="966"/>
      <c r="AD172" s="967"/>
      <c r="AE172" s="968"/>
      <c r="AF172" s="968"/>
      <c r="AG172" s="968"/>
      <c r="AH172" s="969"/>
      <c r="AI172" s="951"/>
      <c r="AJ172" s="952"/>
      <c r="AK172" s="951"/>
      <c r="AL172" s="952"/>
      <c r="AM172" s="971"/>
      <c r="AN172" s="972"/>
      <c r="AO172" s="972"/>
      <c r="AP172" s="973"/>
      <c r="AQ172" s="949"/>
      <c r="AR172" s="949"/>
      <c r="AS172" s="955" t="str">
        <f>IF(AI172="","","0.")</f>
        <v/>
      </c>
      <c r="AT172" s="974" t="str">
        <f>IF(AM172*0.05&gt;=AU172,"500",IF(AI172="","",IF(BL172=1,BN172,BO172)*1000))</f>
        <v/>
      </c>
      <c r="AU172" s="943" t="str">
        <f>IF(AM172="","",IF(BL172=1,AM172*BN172,IF(AM172*BN172*POWER(BO172,(BL172-1))&lt;=AM172*0.05,AM172*0.05,INT(AM172*BN172*POWER(BO172,BL172-1)))))</f>
        <v/>
      </c>
      <c r="AV172" s="944"/>
      <c r="AW172" s="944"/>
      <c r="AX172" s="945"/>
      <c r="AY172" s="978"/>
      <c r="AZ172" s="979"/>
      <c r="BA172" s="980"/>
      <c r="BB172" s="978"/>
      <c r="BC172" s="980"/>
      <c r="BD172" s="981" t="str">
        <f>IF(BB171="",AU172,ROUNDDOWN(AU172*AY171,0))</f>
        <v/>
      </c>
      <c r="BE172" s="947"/>
      <c r="BF172" s="947"/>
      <c r="BG172" s="982"/>
      <c r="BH172" s="983"/>
      <c r="BI172" s="937"/>
      <c r="BJ172" s="27"/>
      <c r="BK172" s="178"/>
      <c r="BL172" s="183">
        <f>G155-BM172+93</f>
        <v>2</v>
      </c>
      <c r="BM172" s="103">
        <f>IF(AH172=3,AI172,IF(AH172=4,AI172+63,AI172+93))</f>
        <v>93</v>
      </c>
      <c r="BN172" s="103" t="e">
        <f>VLOOKUP($AQ172,残価残存率表!$A$4:$D$48,3)</f>
        <v>#N/A</v>
      </c>
      <c r="BO172" s="103" t="e">
        <f>VLOOKUP($AQ172,残価残存率表!$A$4:$D$48,4)</f>
        <v>#N/A</v>
      </c>
    </row>
    <row r="173" spans="1:67" ht="6" customHeight="1" x14ac:dyDescent="0.2">
      <c r="A173" s="73">
        <f t="shared" si="36"/>
        <v>0</v>
      </c>
      <c r="B173" s="917"/>
      <c r="C173" s="964"/>
      <c r="D173" s="39"/>
      <c r="E173" s="39"/>
      <c r="F173" s="39"/>
      <c r="G173" s="39"/>
      <c r="H173" s="39"/>
      <c r="I173" s="39"/>
      <c r="J173" s="40"/>
      <c r="K173" s="74"/>
      <c r="L173" s="74"/>
      <c r="M173" s="74"/>
      <c r="N173" s="74"/>
      <c r="O173" s="74"/>
      <c r="P173" s="74"/>
      <c r="Q173" s="74"/>
      <c r="R173" s="74"/>
      <c r="S173" s="74"/>
      <c r="T173" s="74"/>
      <c r="U173" s="74"/>
      <c r="V173" s="74"/>
      <c r="W173" s="74"/>
      <c r="X173" s="74"/>
      <c r="Y173" s="74"/>
      <c r="Z173" s="74"/>
      <c r="AA173" s="74"/>
      <c r="AB173" s="74"/>
      <c r="AC173" s="74"/>
      <c r="AD173" s="74"/>
      <c r="AE173" s="75"/>
      <c r="AF173" s="75"/>
      <c r="AG173" s="171"/>
      <c r="AH173" s="970"/>
      <c r="AI173" s="76"/>
      <c r="AJ173" s="76"/>
      <c r="AK173" s="76"/>
      <c r="AL173" s="76"/>
      <c r="AM173" s="70"/>
      <c r="AN173" s="71"/>
      <c r="AO173" s="71"/>
      <c r="AP173" s="72"/>
      <c r="AQ173" s="76"/>
      <c r="AR173" s="76"/>
      <c r="AS173" s="957"/>
      <c r="AT173" s="975"/>
      <c r="AU173" s="70"/>
      <c r="AV173" s="71"/>
      <c r="AW173" s="71"/>
      <c r="AX173" s="72"/>
      <c r="AY173" s="38"/>
      <c r="AZ173" s="38"/>
      <c r="BA173" s="38"/>
      <c r="BB173" s="38"/>
      <c r="BC173" s="38"/>
      <c r="BD173" s="79"/>
      <c r="BE173" s="80"/>
      <c r="BF173" s="80"/>
      <c r="BG173" s="81"/>
      <c r="BH173" s="984"/>
      <c r="BI173" s="939"/>
      <c r="BJ173" s="27"/>
      <c r="BK173" s="178"/>
      <c r="BL173" s="103"/>
      <c r="BM173" s="103"/>
      <c r="BN173" s="103"/>
      <c r="BO173" s="103"/>
    </row>
    <row r="174" spans="1:67" ht="23.25" customHeight="1" x14ac:dyDescent="0.2">
      <c r="A174" s="73">
        <f>IF(BM174&lt;($G$2-1+93),C174,C174+10)</f>
        <v>0</v>
      </c>
      <c r="B174" s="915" t="s">
        <v>26</v>
      </c>
      <c r="C174" s="963"/>
      <c r="D174" s="180"/>
      <c r="E174" s="180"/>
      <c r="F174" s="180"/>
      <c r="G174" s="180"/>
      <c r="H174" s="180"/>
      <c r="I174" s="179"/>
      <c r="J174" s="180"/>
      <c r="K174" s="965"/>
      <c r="L174" s="966"/>
      <c r="M174" s="966"/>
      <c r="N174" s="966"/>
      <c r="O174" s="966"/>
      <c r="P174" s="966"/>
      <c r="Q174" s="966"/>
      <c r="R174" s="966"/>
      <c r="S174" s="966"/>
      <c r="T174" s="966"/>
      <c r="U174" s="966"/>
      <c r="V174" s="966"/>
      <c r="W174" s="966"/>
      <c r="X174" s="966"/>
      <c r="Y174" s="966"/>
      <c r="Z174" s="966"/>
      <c r="AA174" s="966"/>
      <c r="AB174" s="966"/>
      <c r="AC174" s="966"/>
      <c r="AD174" s="967"/>
      <c r="AE174" s="968"/>
      <c r="AF174" s="968"/>
      <c r="AG174" s="968"/>
      <c r="AH174" s="969"/>
      <c r="AI174" s="951"/>
      <c r="AJ174" s="952"/>
      <c r="AK174" s="951"/>
      <c r="AL174" s="952"/>
      <c r="AM174" s="971"/>
      <c r="AN174" s="972"/>
      <c r="AO174" s="972"/>
      <c r="AP174" s="973"/>
      <c r="AQ174" s="949"/>
      <c r="AR174" s="949"/>
      <c r="AS174" s="955" t="str">
        <f>IF(AI174="","","0.")</f>
        <v/>
      </c>
      <c r="AT174" s="974" t="str">
        <f>IF(AM174*0.05&gt;=AU174,"500",IF(AI174="","",IF(BL174=1,BN174,BO174)*1000))</f>
        <v/>
      </c>
      <c r="AU174" s="943" t="str">
        <f>IF(AM174="","",IF(BL174=1,AM174*BN174,IF(AM174*BN174*POWER(BO174,(BL174-1))&lt;=AM174*0.05,AM174*0.05,INT(AM174*BN174*POWER(BO174,BL174-1)))))</f>
        <v/>
      </c>
      <c r="AV174" s="944"/>
      <c r="AW174" s="944"/>
      <c r="AX174" s="945"/>
      <c r="AY174" s="978"/>
      <c r="AZ174" s="979"/>
      <c r="BA174" s="980"/>
      <c r="BB174" s="978"/>
      <c r="BC174" s="980"/>
      <c r="BD174" s="981" t="str">
        <f>IF(BB173="",AU174,ROUNDDOWN(AU174*AY173,0))</f>
        <v/>
      </c>
      <c r="BE174" s="947"/>
      <c r="BF174" s="947"/>
      <c r="BG174" s="982"/>
      <c r="BH174" s="983"/>
      <c r="BI174" s="937"/>
      <c r="BJ174" s="27"/>
      <c r="BK174" s="178"/>
      <c r="BL174" s="183">
        <f>G155-BM174+93</f>
        <v>2</v>
      </c>
      <c r="BM174" s="103">
        <f>IF(AH174=3,AI174,IF(AH174=4,AI174+63,AI174+93))</f>
        <v>93</v>
      </c>
      <c r="BN174" s="103" t="e">
        <f>VLOOKUP($AQ174,残価残存率表!$A$4:$D$48,3)</f>
        <v>#N/A</v>
      </c>
      <c r="BO174" s="103" t="e">
        <f>VLOOKUP($AQ174,残価残存率表!$A$4:$D$48,4)</f>
        <v>#N/A</v>
      </c>
    </row>
    <row r="175" spans="1:67" ht="6" customHeight="1" x14ac:dyDescent="0.2">
      <c r="A175" s="73">
        <f t="shared" si="36"/>
        <v>0</v>
      </c>
      <c r="B175" s="917"/>
      <c r="C175" s="964"/>
      <c r="D175" s="39"/>
      <c r="E175" s="39"/>
      <c r="F175" s="39"/>
      <c r="G175" s="39"/>
      <c r="H175" s="39"/>
      <c r="I175" s="39"/>
      <c r="J175" s="40"/>
      <c r="K175" s="74"/>
      <c r="L175" s="74"/>
      <c r="M175" s="74"/>
      <c r="N175" s="74"/>
      <c r="O175" s="74"/>
      <c r="P175" s="74"/>
      <c r="Q175" s="74"/>
      <c r="R175" s="74"/>
      <c r="S175" s="74"/>
      <c r="T175" s="74"/>
      <c r="U175" s="74"/>
      <c r="V175" s="74"/>
      <c r="W175" s="74"/>
      <c r="X175" s="74"/>
      <c r="Y175" s="74"/>
      <c r="Z175" s="74"/>
      <c r="AA175" s="74"/>
      <c r="AB175" s="74"/>
      <c r="AC175" s="74"/>
      <c r="AD175" s="74"/>
      <c r="AE175" s="75"/>
      <c r="AF175" s="75"/>
      <c r="AG175" s="171"/>
      <c r="AH175" s="970"/>
      <c r="AI175" s="76"/>
      <c r="AJ175" s="76"/>
      <c r="AK175" s="76"/>
      <c r="AL175" s="76"/>
      <c r="AM175" s="70"/>
      <c r="AN175" s="71"/>
      <c r="AO175" s="71"/>
      <c r="AP175" s="72"/>
      <c r="AQ175" s="76"/>
      <c r="AR175" s="76"/>
      <c r="AS175" s="957"/>
      <c r="AT175" s="975"/>
      <c r="AU175" s="70"/>
      <c r="AV175" s="71"/>
      <c r="AW175" s="71"/>
      <c r="AX175" s="72"/>
      <c r="AY175" s="38"/>
      <c r="AZ175" s="38"/>
      <c r="BA175" s="38"/>
      <c r="BB175" s="38"/>
      <c r="BC175" s="38"/>
      <c r="BD175" s="79"/>
      <c r="BE175" s="80"/>
      <c r="BF175" s="80"/>
      <c r="BG175" s="81"/>
      <c r="BH175" s="984"/>
      <c r="BI175" s="939"/>
      <c r="BJ175" s="27"/>
      <c r="BK175" s="178"/>
      <c r="BL175" s="103"/>
      <c r="BM175" s="103"/>
      <c r="BN175" s="103"/>
      <c r="BO175" s="103"/>
    </row>
    <row r="176" spans="1:67" ht="23.25" customHeight="1" x14ac:dyDescent="0.2">
      <c r="A176" s="73">
        <f>IF(BM176&lt;($G$2-1+93),C176,C176+10)</f>
        <v>0</v>
      </c>
      <c r="B176" s="915" t="s">
        <v>27</v>
      </c>
      <c r="C176" s="963"/>
      <c r="D176" s="180"/>
      <c r="E176" s="180"/>
      <c r="F176" s="180"/>
      <c r="G176" s="180"/>
      <c r="H176" s="180"/>
      <c r="I176" s="179"/>
      <c r="J176" s="180"/>
      <c r="K176" s="965"/>
      <c r="L176" s="966"/>
      <c r="M176" s="966"/>
      <c r="N176" s="966"/>
      <c r="O176" s="966"/>
      <c r="P176" s="966"/>
      <c r="Q176" s="966"/>
      <c r="R176" s="966"/>
      <c r="S176" s="966"/>
      <c r="T176" s="966"/>
      <c r="U176" s="966"/>
      <c r="V176" s="966"/>
      <c r="W176" s="966"/>
      <c r="X176" s="966"/>
      <c r="Y176" s="966"/>
      <c r="Z176" s="966"/>
      <c r="AA176" s="966"/>
      <c r="AB176" s="966"/>
      <c r="AC176" s="966"/>
      <c r="AD176" s="967"/>
      <c r="AE176" s="968"/>
      <c r="AF176" s="968"/>
      <c r="AG176" s="968"/>
      <c r="AH176" s="969"/>
      <c r="AI176" s="951"/>
      <c r="AJ176" s="952"/>
      <c r="AK176" s="951"/>
      <c r="AL176" s="952"/>
      <c r="AM176" s="971"/>
      <c r="AN176" s="972"/>
      <c r="AO176" s="972"/>
      <c r="AP176" s="973"/>
      <c r="AQ176" s="949"/>
      <c r="AR176" s="949"/>
      <c r="AS176" s="955" t="str">
        <f>IF(AI176="","","0.")</f>
        <v/>
      </c>
      <c r="AT176" s="974" t="str">
        <f>IF(AM176*0.05&gt;=AU176,"500",IF(AI176="","",IF(BL176=1,BN176,BO176)*1000))</f>
        <v/>
      </c>
      <c r="AU176" s="943" t="str">
        <f>IF(AM176="","",IF(BL176=1,AM176*BN176,IF(AM176*BN176*POWER(BO176,(BL176-1))&lt;=AM176*0.05,AM176*0.05,INT(AM176*BN176*POWER(BO176,BL176-1)))))</f>
        <v/>
      </c>
      <c r="AV176" s="944"/>
      <c r="AW176" s="944"/>
      <c r="AX176" s="945"/>
      <c r="AY176" s="978"/>
      <c r="AZ176" s="979"/>
      <c r="BA176" s="980"/>
      <c r="BB176" s="978"/>
      <c r="BC176" s="980"/>
      <c r="BD176" s="981" t="str">
        <f>IF(BB175="",AU176,ROUNDDOWN(AU176*AY175,0))</f>
        <v/>
      </c>
      <c r="BE176" s="947"/>
      <c r="BF176" s="947"/>
      <c r="BG176" s="982"/>
      <c r="BH176" s="983"/>
      <c r="BI176" s="937"/>
      <c r="BJ176" s="27"/>
      <c r="BK176" s="178"/>
      <c r="BL176" s="183">
        <f>G155-BM176+93</f>
        <v>2</v>
      </c>
      <c r="BM176" s="103">
        <f>IF(AH176=3,AI176,IF(AH176=4,AI176+63,AI176+93))</f>
        <v>93</v>
      </c>
      <c r="BN176" s="103" t="e">
        <f>VLOOKUP($AQ176,残価残存率表!$A$4:$D$48,3)</f>
        <v>#N/A</v>
      </c>
      <c r="BO176" s="103" t="e">
        <f>VLOOKUP($AQ176,残価残存率表!$A$4:$D$48,4)</f>
        <v>#N/A</v>
      </c>
    </row>
    <row r="177" spans="1:67" ht="6" customHeight="1" x14ac:dyDescent="0.2">
      <c r="A177" s="73">
        <f t="shared" si="36"/>
        <v>0</v>
      </c>
      <c r="B177" s="917"/>
      <c r="C177" s="964"/>
      <c r="D177" s="39"/>
      <c r="E177" s="39"/>
      <c r="F177" s="39"/>
      <c r="G177" s="39"/>
      <c r="H177" s="39"/>
      <c r="I177" s="39"/>
      <c r="J177" s="40"/>
      <c r="K177" s="74"/>
      <c r="L177" s="74"/>
      <c r="M177" s="74"/>
      <c r="N177" s="74"/>
      <c r="O177" s="74"/>
      <c r="P177" s="74"/>
      <c r="Q177" s="74"/>
      <c r="R177" s="74"/>
      <c r="S177" s="74"/>
      <c r="T177" s="74"/>
      <c r="U177" s="74"/>
      <c r="V177" s="74"/>
      <c r="W177" s="74"/>
      <c r="X177" s="74"/>
      <c r="Y177" s="74"/>
      <c r="Z177" s="74"/>
      <c r="AA177" s="74"/>
      <c r="AB177" s="74"/>
      <c r="AC177" s="74"/>
      <c r="AD177" s="74"/>
      <c r="AE177" s="75"/>
      <c r="AF177" s="75"/>
      <c r="AG177" s="171"/>
      <c r="AH177" s="970"/>
      <c r="AI177" s="76"/>
      <c r="AJ177" s="76"/>
      <c r="AK177" s="76"/>
      <c r="AL177" s="76"/>
      <c r="AM177" s="70"/>
      <c r="AN177" s="71"/>
      <c r="AO177" s="71"/>
      <c r="AP177" s="72"/>
      <c r="AQ177" s="76"/>
      <c r="AR177" s="76"/>
      <c r="AS177" s="957"/>
      <c r="AT177" s="975"/>
      <c r="AU177" s="70"/>
      <c r="AV177" s="71"/>
      <c r="AW177" s="71"/>
      <c r="AX177" s="72"/>
      <c r="AY177" s="38"/>
      <c r="AZ177" s="38"/>
      <c r="BA177" s="38"/>
      <c r="BB177" s="38"/>
      <c r="BC177" s="38"/>
      <c r="BD177" s="79"/>
      <c r="BE177" s="80"/>
      <c r="BF177" s="80"/>
      <c r="BG177" s="81"/>
      <c r="BH177" s="984"/>
      <c r="BI177" s="939"/>
      <c r="BJ177" s="27"/>
      <c r="BK177" s="178"/>
      <c r="BL177" s="103"/>
      <c r="BM177" s="103"/>
      <c r="BN177" s="103"/>
      <c r="BO177" s="103"/>
    </row>
    <row r="178" spans="1:67" ht="23.25" customHeight="1" x14ac:dyDescent="0.2">
      <c r="A178" s="73">
        <f>IF(BM178&lt;($G$2-1+93),C178,C178+10)</f>
        <v>0</v>
      </c>
      <c r="B178" s="915" t="s">
        <v>28</v>
      </c>
      <c r="C178" s="963"/>
      <c r="D178" s="180"/>
      <c r="E178" s="180"/>
      <c r="F178" s="180"/>
      <c r="G178" s="180"/>
      <c r="H178" s="180"/>
      <c r="I178" s="179"/>
      <c r="J178" s="180"/>
      <c r="K178" s="965"/>
      <c r="L178" s="966"/>
      <c r="M178" s="966"/>
      <c r="N178" s="966"/>
      <c r="O178" s="966"/>
      <c r="P178" s="966"/>
      <c r="Q178" s="966"/>
      <c r="R178" s="966"/>
      <c r="S178" s="966"/>
      <c r="T178" s="966"/>
      <c r="U178" s="966"/>
      <c r="V178" s="966"/>
      <c r="W178" s="966"/>
      <c r="X178" s="966"/>
      <c r="Y178" s="966"/>
      <c r="Z178" s="966"/>
      <c r="AA178" s="966"/>
      <c r="AB178" s="966"/>
      <c r="AC178" s="966"/>
      <c r="AD178" s="967"/>
      <c r="AE178" s="968"/>
      <c r="AF178" s="968"/>
      <c r="AG178" s="968"/>
      <c r="AH178" s="969"/>
      <c r="AI178" s="951"/>
      <c r="AJ178" s="952"/>
      <c r="AK178" s="951"/>
      <c r="AL178" s="952"/>
      <c r="AM178" s="971"/>
      <c r="AN178" s="972"/>
      <c r="AO178" s="972"/>
      <c r="AP178" s="973"/>
      <c r="AQ178" s="949"/>
      <c r="AR178" s="949"/>
      <c r="AS178" s="955" t="str">
        <f>IF(AI178="","","0.")</f>
        <v/>
      </c>
      <c r="AT178" s="974" t="str">
        <f>IF(AM178*0.05&gt;=AU178,"500",IF(AI178="","",IF(BL178=1,BN178,BO178)*1000))</f>
        <v/>
      </c>
      <c r="AU178" s="943" t="str">
        <f>IF(AM178="","",IF(BL178=1,AM178*BN178,IF(AM178*BN178*POWER(BO178,(BL178-1))&lt;=AM178*0.05,AM178*0.05,INT(AM178*BN178*POWER(BO178,BL178-1)))))</f>
        <v/>
      </c>
      <c r="AV178" s="944"/>
      <c r="AW178" s="944"/>
      <c r="AX178" s="945"/>
      <c r="AY178" s="978"/>
      <c r="AZ178" s="979"/>
      <c r="BA178" s="980"/>
      <c r="BB178" s="978"/>
      <c r="BC178" s="980"/>
      <c r="BD178" s="981" t="str">
        <f>IF(BB177="",AU178,ROUNDDOWN(AU178*AY177,0))</f>
        <v/>
      </c>
      <c r="BE178" s="947"/>
      <c r="BF178" s="947"/>
      <c r="BG178" s="982"/>
      <c r="BH178" s="983"/>
      <c r="BI178" s="937"/>
      <c r="BJ178" s="27"/>
      <c r="BK178" s="178"/>
      <c r="BL178" s="183">
        <f>G155-BM178+93</f>
        <v>2</v>
      </c>
      <c r="BM178" s="103">
        <f>IF(AH178=3,AI178,IF(AH178=4,AI178+63,AI178+93))</f>
        <v>93</v>
      </c>
      <c r="BN178" s="103" t="e">
        <f>VLOOKUP($AQ178,残価残存率表!$A$4:$D$48,3)</f>
        <v>#N/A</v>
      </c>
      <c r="BO178" s="103" t="e">
        <f>VLOOKUP($AQ178,残価残存率表!$A$4:$D$48,4)</f>
        <v>#N/A</v>
      </c>
    </row>
    <row r="179" spans="1:67" ht="6" customHeight="1" x14ac:dyDescent="0.2">
      <c r="A179" s="73">
        <f t="shared" si="36"/>
        <v>0</v>
      </c>
      <c r="B179" s="917"/>
      <c r="C179" s="964"/>
      <c r="D179" s="39"/>
      <c r="E179" s="39"/>
      <c r="F179" s="39"/>
      <c r="G179" s="39"/>
      <c r="H179" s="39"/>
      <c r="I179" s="39"/>
      <c r="J179" s="40"/>
      <c r="K179" s="74"/>
      <c r="L179" s="74"/>
      <c r="M179" s="74"/>
      <c r="N179" s="74"/>
      <c r="O179" s="74"/>
      <c r="P179" s="74"/>
      <c r="Q179" s="74"/>
      <c r="R179" s="74"/>
      <c r="S179" s="74"/>
      <c r="T179" s="74"/>
      <c r="U179" s="74"/>
      <c r="V179" s="74"/>
      <c r="W179" s="74"/>
      <c r="X179" s="74"/>
      <c r="Y179" s="74"/>
      <c r="Z179" s="74"/>
      <c r="AA179" s="74"/>
      <c r="AB179" s="74"/>
      <c r="AC179" s="74"/>
      <c r="AD179" s="74"/>
      <c r="AE179" s="75"/>
      <c r="AF179" s="75"/>
      <c r="AG179" s="171"/>
      <c r="AH179" s="970"/>
      <c r="AI179" s="76"/>
      <c r="AJ179" s="76"/>
      <c r="AK179" s="76"/>
      <c r="AL179" s="76"/>
      <c r="AM179" s="70"/>
      <c r="AN179" s="71"/>
      <c r="AO179" s="71"/>
      <c r="AP179" s="72"/>
      <c r="AQ179" s="76"/>
      <c r="AR179" s="76"/>
      <c r="AS179" s="957"/>
      <c r="AT179" s="975"/>
      <c r="AU179" s="70"/>
      <c r="AV179" s="71"/>
      <c r="AW179" s="71"/>
      <c r="AX179" s="72"/>
      <c r="AY179" s="38"/>
      <c r="AZ179" s="38"/>
      <c r="BA179" s="38"/>
      <c r="BB179" s="38"/>
      <c r="BC179" s="38"/>
      <c r="BD179" s="79"/>
      <c r="BE179" s="80"/>
      <c r="BF179" s="80"/>
      <c r="BG179" s="81"/>
      <c r="BH179" s="984"/>
      <c r="BI179" s="939"/>
      <c r="BJ179" s="27"/>
      <c r="BK179" s="178"/>
      <c r="BL179" s="103"/>
      <c r="BM179" s="103"/>
      <c r="BN179" s="103"/>
      <c r="BO179" s="103"/>
    </row>
    <row r="180" spans="1:67" ht="23.25" customHeight="1" x14ac:dyDescent="0.2">
      <c r="A180" s="73">
        <f>IF(BM180&lt;($G$2-1+93),C180,C180+10)</f>
        <v>0</v>
      </c>
      <c r="B180" s="915" t="s">
        <v>29</v>
      </c>
      <c r="C180" s="963"/>
      <c r="D180" s="180"/>
      <c r="E180" s="180"/>
      <c r="F180" s="180"/>
      <c r="G180" s="180"/>
      <c r="H180" s="180"/>
      <c r="I180" s="179"/>
      <c r="J180" s="180"/>
      <c r="K180" s="965"/>
      <c r="L180" s="966"/>
      <c r="M180" s="966"/>
      <c r="N180" s="966"/>
      <c r="O180" s="966"/>
      <c r="P180" s="966"/>
      <c r="Q180" s="966"/>
      <c r="R180" s="966"/>
      <c r="S180" s="966"/>
      <c r="T180" s="966"/>
      <c r="U180" s="966"/>
      <c r="V180" s="966"/>
      <c r="W180" s="966"/>
      <c r="X180" s="966"/>
      <c r="Y180" s="966"/>
      <c r="Z180" s="966"/>
      <c r="AA180" s="966"/>
      <c r="AB180" s="966"/>
      <c r="AC180" s="966"/>
      <c r="AD180" s="967"/>
      <c r="AE180" s="968"/>
      <c r="AF180" s="968"/>
      <c r="AG180" s="968"/>
      <c r="AH180" s="969"/>
      <c r="AI180" s="951"/>
      <c r="AJ180" s="952"/>
      <c r="AK180" s="951"/>
      <c r="AL180" s="952"/>
      <c r="AM180" s="971"/>
      <c r="AN180" s="972"/>
      <c r="AO180" s="972"/>
      <c r="AP180" s="973"/>
      <c r="AQ180" s="949"/>
      <c r="AR180" s="949"/>
      <c r="AS180" s="955" t="str">
        <f>IF(AI180="","","0.")</f>
        <v/>
      </c>
      <c r="AT180" s="974" t="str">
        <f>IF(AM180*0.05&gt;=AU180,"500",IF(AI180="","",IF(BL180=1,BN180,BO180)*1000))</f>
        <v/>
      </c>
      <c r="AU180" s="943" t="str">
        <f>IF(AM180="","",IF(BL180=1,AM180*BN180,IF(AM180*BN180*POWER(BO180,(BL180-1))&lt;=AM180*0.05,AM180*0.05,INT(AM180*BN180*POWER(BO180,BL180-1)))))</f>
        <v/>
      </c>
      <c r="AV180" s="944"/>
      <c r="AW180" s="944"/>
      <c r="AX180" s="945"/>
      <c r="AY180" s="978"/>
      <c r="AZ180" s="979"/>
      <c r="BA180" s="980"/>
      <c r="BB180" s="978"/>
      <c r="BC180" s="980"/>
      <c r="BD180" s="981" t="str">
        <f>IF(BB179="",AU180,ROUNDDOWN(AU180*AY179,0))</f>
        <v/>
      </c>
      <c r="BE180" s="947"/>
      <c r="BF180" s="947"/>
      <c r="BG180" s="982"/>
      <c r="BH180" s="983"/>
      <c r="BI180" s="937"/>
      <c r="BJ180" s="27"/>
      <c r="BK180" s="178"/>
      <c r="BL180" s="183">
        <f>G155-BM180+93</f>
        <v>2</v>
      </c>
      <c r="BM180" s="103">
        <f>IF(AH180=3,AI180,IF(AH180=4,AI180+63,AI180+93))</f>
        <v>93</v>
      </c>
      <c r="BN180" s="103" t="e">
        <f>VLOOKUP($AQ180,残価残存率表!$A$4:$D$48,3)</f>
        <v>#N/A</v>
      </c>
      <c r="BO180" s="103" t="e">
        <f>VLOOKUP($AQ180,残価残存率表!$A$4:$D$48,4)</f>
        <v>#N/A</v>
      </c>
    </row>
    <row r="181" spans="1:67" ht="6" customHeight="1" x14ac:dyDescent="0.2">
      <c r="A181" s="73">
        <f t="shared" si="36"/>
        <v>0</v>
      </c>
      <c r="B181" s="917"/>
      <c r="C181" s="964"/>
      <c r="D181" s="39"/>
      <c r="E181" s="39"/>
      <c r="F181" s="39"/>
      <c r="G181" s="39"/>
      <c r="H181" s="39"/>
      <c r="I181" s="39"/>
      <c r="J181" s="40"/>
      <c r="K181" s="74"/>
      <c r="L181" s="74"/>
      <c r="M181" s="74"/>
      <c r="N181" s="74"/>
      <c r="O181" s="74"/>
      <c r="P181" s="74"/>
      <c r="Q181" s="74"/>
      <c r="R181" s="74"/>
      <c r="S181" s="74"/>
      <c r="T181" s="74"/>
      <c r="U181" s="74"/>
      <c r="V181" s="74"/>
      <c r="W181" s="74"/>
      <c r="X181" s="74"/>
      <c r="Y181" s="74"/>
      <c r="Z181" s="74"/>
      <c r="AA181" s="74"/>
      <c r="AB181" s="74"/>
      <c r="AC181" s="74"/>
      <c r="AD181" s="74"/>
      <c r="AE181" s="75"/>
      <c r="AF181" s="75"/>
      <c r="AG181" s="171"/>
      <c r="AH181" s="970"/>
      <c r="AI181" s="76"/>
      <c r="AJ181" s="76"/>
      <c r="AK181" s="76"/>
      <c r="AL181" s="76"/>
      <c r="AM181" s="70"/>
      <c r="AN181" s="71"/>
      <c r="AO181" s="71"/>
      <c r="AP181" s="72"/>
      <c r="AQ181" s="76"/>
      <c r="AR181" s="76"/>
      <c r="AS181" s="957"/>
      <c r="AT181" s="975"/>
      <c r="AU181" s="70"/>
      <c r="AV181" s="71"/>
      <c r="AW181" s="71"/>
      <c r="AX181" s="72"/>
      <c r="AY181" s="38"/>
      <c r="AZ181" s="38"/>
      <c r="BA181" s="38"/>
      <c r="BB181" s="38"/>
      <c r="BC181" s="38"/>
      <c r="BD181" s="79"/>
      <c r="BE181" s="80"/>
      <c r="BF181" s="80"/>
      <c r="BG181" s="81"/>
      <c r="BH181" s="984"/>
      <c r="BI181" s="939"/>
      <c r="BJ181" s="27"/>
      <c r="BK181" s="178"/>
      <c r="BL181" s="103"/>
      <c r="BM181" s="103"/>
      <c r="BN181" s="103"/>
      <c r="BO181" s="103"/>
    </row>
    <row r="182" spans="1:67" ht="23.25" customHeight="1" x14ac:dyDescent="0.2">
      <c r="A182" s="73">
        <f>IF(BM182&lt;($G$2-1+93),C182,C182+10)</f>
        <v>0</v>
      </c>
      <c r="B182" s="915" t="s">
        <v>30</v>
      </c>
      <c r="C182" s="963"/>
      <c r="D182" s="180"/>
      <c r="E182" s="180"/>
      <c r="F182" s="180"/>
      <c r="G182" s="180"/>
      <c r="H182" s="180"/>
      <c r="I182" s="179"/>
      <c r="J182" s="180"/>
      <c r="K182" s="965"/>
      <c r="L182" s="966"/>
      <c r="M182" s="966"/>
      <c r="N182" s="966"/>
      <c r="O182" s="966"/>
      <c r="P182" s="966"/>
      <c r="Q182" s="966"/>
      <c r="R182" s="966"/>
      <c r="S182" s="966"/>
      <c r="T182" s="966"/>
      <c r="U182" s="966"/>
      <c r="V182" s="966"/>
      <c r="W182" s="966"/>
      <c r="X182" s="966"/>
      <c r="Y182" s="966"/>
      <c r="Z182" s="966"/>
      <c r="AA182" s="966"/>
      <c r="AB182" s="966"/>
      <c r="AC182" s="966"/>
      <c r="AD182" s="967"/>
      <c r="AE182" s="968"/>
      <c r="AF182" s="968"/>
      <c r="AG182" s="968"/>
      <c r="AH182" s="969"/>
      <c r="AI182" s="951"/>
      <c r="AJ182" s="952"/>
      <c r="AK182" s="951"/>
      <c r="AL182" s="952"/>
      <c r="AM182" s="971"/>
      <c r="AN182" s="972"/>
      <c r="AO182" s="972"/>
      <c r="AP182" s="973"/>
      <c r="AQ182" s="949"/>
      <c r="AR182" s="949"/>
      <c r="AS182" s="955" t="str">
        <f>IF(AI182="","","0.")</f>
        <v/>
      </c>
      <c r="AT182" s="974" t="str">
        <f>IF(AM182*0.05&gt;=AU182,"500",IF(AI182="","",IF(BL182=1,BN182,BO182)*1000))</f>
        <v/>
      </c>
      <c r="AU182" s="943" t="str">
        <f>IF(AM182="","",IF(BL182=1,AM182*BN182,IF(AM182*BN182*POWER(BO182,(BL182-1))&lt;=AM182*0.05,AM182*0.05,INT(AM182*BN182*POWER(BO182,BL182-1)))))</f>
        <v/>
      </c>
      <c r="AV182" s="944"/>
      <c r="AW182" s="944"/>
      <c r="AX182" s="945"/>
      <c r="AY182" s="978"/>
      <c r="AZ182" s="979"/>
      <c r="BA182" s="980"/>
      <c r="BB182" s="978"/>
      <c r="BC182" s="980"/>
      <c r="BD182" s="981" t="str">
        <f>IF(BB181="",AU182,ROUNDDOWN(AU182*AY181,0))</f>
        <v/>
      </c>
      <c r="BE182" s="947"/>
      <c r="BF182" s="947"/>
      <c r="BG182" s="982"/>
      <c r="BH182" s="983"/>
      <c r="BI182" s="937"/>
      <c r="BJ182" s="27"/>
      <c r="BK182" s="178"/>
      <c r="BL182" s="183">
        <f>G155-BM182+93</f>
        <v>2</v>
      </c>
      <c r="BM182" s="103">
        <f>IF(AH182=3,AI182,IF(AH182=4,AI182+63,AI182+93))</f>
        <v>93</v>
      </c>
      <c r="BN182" s="103" t="e">
        <f>VLOOKUP($AQ182,残価残存率表!$A$4:$D$48,3)</f>
        <v>#N/A</v>
      </c>
      <c r="BO182" s="103" t="e">
        <f>VLOOKUP($AQ182,残価残存率表!$A$4:$D$48,4)</f>
        <v>#N/A</v>
      </c>
    </row>
    <row r="183" spans="1:67" ht="6" customHeight="1" x14ac:dyDescent="0.2">
      <c r="A183" s="73">
        <f t="shared" si="36"/>
        <v>0</v>
      </c>
      <c r="B183" s="917"/>
      <c r="C183" s="964"/>
      <c r="D183" s="39"/>
      <c r="E183" s="39"/>
      <c r="F183" s="39"/>
      <c r="G183" s="39"/>
      <c r="H183" s="39"/>
      <c r="I183" s="39"/>
      <c r="J183" s="40"/>
      <c r="K183" s="74"/>
      <c r="L183" s="74"/>
      <c r="M183" s="74"/>
      <c r="N183" s="74"/>
      <c r="O183" s="74"/>
      <c r="P183" s="74"/>
      <c r="Q183" s="74"/>
      <c r="R183" s="74"/>
      <c r="S183" s="74"/>
      <c r="T183" s="74"/>
      <c r="U183" s="74"/>
      <c r="V183" s="74"/>
      <c r="W183" s="74"/>
      <c r="X183" s="74"/>
      <c r="Y183" s="74"/>
      <c r="Z183" s="74"/>
      <c r="AA183" s="74"/>
      <c r="AB183" s="74"/>
      <c r="AC183" s="74"/>
      <c r="AD183" s="74"/>
      <c r="AE183" s="75"/>
      <c r="AF183" s="75"/>
      <c r="AG183" s="171"/>
      <c r="AH183" s="970"/>
      <c r="AI183" s="76"/>
      <c r="AJ183" s="76"/>
      <c r="AK183" s="76"/>
      <c r="AL183" s="76"/>
      <c r="AM183" s="70"/>
      <c r="AN183" s="71"/>
      <c r="AO183" s="71"/>
      <c r="AP183" s="72"/>
      <c r="AQ183" s="76"/>
      <c r="AR183" s="76"/>
      <c r="AS183" s="957"/>
      <c r="AT183" s="975"/>
      <c r="AU183" s="70"/>
      <c r="AV183" s="71"/>
      <c r="AW183" s="71"/>
      <c r="AX183" s="72"/>
      <c r="AY183" s="38"/>
      <c r="AZ183" s="38"/>
      <c r="BA183" s="38"/>
      <c r="BB183" s="38"/>
      <c r="BC183" s="38"/>
      <c r="BD183" s="79"/>
      <c r="BE183" s="80"/>
      <c r="BF183" s="80"/>
      <c r="BG183" s="81"/>
      <c r="BH183" s="984"/>
      <c r="BI183" s="939"/>
      <c r="BJ183" s="27"/>
      <c r="BK183" s="178"/>
      <c r="BL183" s="103"/>
      <c r="BM183" s="103"/>
      <c r="BN183" s="103"/>
      <c r="BO183" s="103"/>
    </row>
    <row r="184" spans="1:67" ht="23.25" customHeight="1" x14ac:dyDescent="0.2">
      <c r="A184" s="73">
        <f>IF(BM184&lt;($G$2-1+93),C184,C184+10)</f>
        <v>0</v>
      </c>
      <c r="B184" s="915" t="s">
        <v>31</v>
      </c>
      <c r="C184" s="963"/>
      <c r="D184" s="180"/>
      <c r="E184" s="180"/>
      <c r="F184" s="180"/>
      <c r="G184" s="180"/>
      <c r="H184" s="180"/>
      <c r="I184" s="179"/>
      <c r="J184" s="180"/>
      <c r="K184" s="965"/>
      <c r="L184" s="966"/>
      <c r="M184" s="966"/>
      <c r="N184" s="966"/>
      <c r="O184" s="966"/>
      <c r="P184" s="966"/>
      <c r="Q184" s="966"/>
      <c r="R184" s="966"/>
      <c r="S184" s="966"/>
      <c r="T184" s="966"/>
      <c r="U184" s="966"/>
      <c r="V184" s="966"/>
      <c r="W184" s="966"/>
      <c r="X184" s="966"/>
      <c r="Y184" s="966"/>
      <c r="Z184" s="966"/>
      <c r="AA184" s="966"/>
      <c r="AB184" s="966"/>
      <c r="AC184" s="966"/>
      <c r="AD184" s="967"/>
      <c r="AE184" s="968"/>
      <c r="AF184" s="968"/>
      <c r="AG184" s="968"/>
      <c r="AH184" s="969"/>
      <c r="AI184" s="951"/>
      <c r="AJ184" s="952"/>
      <c r="AK184" s="951"/>
      <c r="AL184" s="952"/>
      <c r="AM184" s="971"/>
      <c r="AN184" s="972"/>
      <c r="AO184" s="972"/>
      <c r="AP184" s="973"/>
      <c r="AQ184" s="949"/>
      <c r="AR184" s="949"/>
      <c r="AS184" s="955" t="str">
        <f>IF(AI184="","","0.")</f>
        <v/>
      </c>
      <c r="AT184" s="974" t="str">
        <f t="shared" ref="AT184" si="37">IF(AM184*0.05&gt;=AU184,"500",IF(AI184="","",IF(BL184=1,BN184,BO184)*1000))</f>
        <v/>
      </c>
      <c r="AU184" s="943" t="str">
        <f>IF(AM184="","",IF(BL184=1,AM184*BN184,IF(AM184*BN184*POWER(BO184,(BL184-1))&lt;=AM184*0.05,AM184*0.05,INT(AM184*BN184*POWER(BO184,BL184-1)))))</f>
        <v/>
      </c>
      <c r="AV184" s="944"/>
      <c r="AW184" s="944"/>
      <c r="AX184" s="945"/>
      <c r="AY184" s="978"/>
      <c r="AZ184" s="979"/>
      <c r="BA184" s="980"/>
      <c r="BB184" s="978"/>
      <c r="BC184" s="980"/>
      <c r="BD184" s="981" t="str">
        <f>IF(BB183="",AU184,ROUNDDOWN(AU184*AY183,0))</f>
        <v/>
      </c>
      <c r="BE184" s="947"/>
      <c r="BF184" s="947"/>
      <c r="BG184" s="982"/>
      <c r="BH184" s="983"/>
      <c r="BI184" s="937"/>
      <c r="BJ184" s="27"/>
      <c r="BK184" s="178"/>
      <c r="BL184" s="183">
        <f>G155-BM184+93</f>
        <v>2</v>
      </c>
      <c r="BM184" s="103">
        <f>IF(AH184=3,AI184,IF(AH184=4,AI184+63,AI184+93))</f>
        <v>93</v>
      </c>
      <c r="BN184" s="103" t="e">
        <f>VLOOKUP($AQ184,残価残存率表!$A$4:$D$48,3)</f>
        <v>#N/A</v>
      </c>
      <c r="BO184" s="103" t="e">
        <f>VLOOKUP($AQ184,残価残存率表!$A$4:$D$48,4)</f>
        <v>#N/A</v>
      </c>
    </row>
    <row r="185" spans="1:67" ht="6" customHeight="1" x14ac:dyDescent="0.2">
      <c r="A185" s="73">
        <f t="shared" si="36"/>
        <v>0</v>
      </c>
      <c r="B185" s="917"/>
      <c r="C185" s="964"/>
      <c r="D185" s="39"/>
      <c r="E185" s="39"/>
      <c r="F185" s="39"/>
      <c r="G185" s="39"/>
      <c r="H185" s="39"/>
      <c r="I185" s="39"/>
      <c r="J185" s="40"/>
      <c r="K185" s="74"/>
      <c r="L185" s="74"/>
      <c r="M185" s="74"/>
      <c r="N185" s="74"/>
      <c r="O185" s="74"/>
      <c r="P185" s="74"/>
      <c r="Q185" s="74"/>
      <c r="R185" s="74"/>
      <c r="S185" s="74"/>
      <c r="T185" s="74"/>
      <c r="U185" s="74"/>
      <c r="V185" s="74"/>
      <c r="W185" s="74"/>
      <c r="X185" s="74"/>
      <c r="Y185" s="74"/>
      <c r="Z185" s="74"/>
      <c r="AA185" s="74"/>
      <c r="AB185" s="74"/>
      <c r="AC185" s="74"/>
      <c r="AD185" s="74"/>
      <c r="AE185" s="75"/>
      <c r="AF185" s="75"/>
      <c r="AG185" s="171"/>
      <c r="AH185" s="970"/>
      <c r="AI185" s="76"/>
      <c r="AJ185" s="76"/>
      <c r="AK185" s="76"/>
      <c r="AL185" s="76"/>
      <c r="AM185" s="70"/>
      <c r="AN185" s="71"/>
      <c r="AO185" s="71"/>
      <c r="AP185" s="72"/>
      <c r="AQ185" s="76"/>
      <c r="AR185" s="76"/>
      <c r="AS185" s="957"/>
      <c r="AT185" s="975"/>
      <c r="AU185" s="70"/>
      <c r="AV185" s="71"/>
      <c r="AW185" s="71"/>
      <c r="AX185" s="72"/>
      <c r="AY185" s="38"/>
      <c r="AZ185" s="38"/>
      <c r="BA185" s="38"/>
      <c r="BB185" s="38"/>
      <c r="BC185" s="38"/>
      <c r="BD185" s="79"/>
      <c r="BE185" s="80"/>
      <c r="BF185" s="80"/>
      <c r="BG185" s="81"/>
      <c r="BH185" s="984"/>
      <c r="BI185" s="939"/>
      <c r="BJ185" s="27"/>
      <c r="BK185" s="178"/>
      <c r="BL185" s="103"/>
      <c r="BM185" s="103"/>
      <c r="BN185" s="103"/>
      <c r="BO185" s="103"/>
    </row>
    <row r="186" spans="1:67" ht="23.25" customHeight="1" x14ac:dyDescent="0.2">
      <c r="A186" s="73">
        <f>IF(BM186&lt;($G$2-1+93),C186,C186+10)</f>
        <v>0</v>
      </c>
      <c r="B186" s="915" t="s">
        <v>32</v>
      </c>
      <c r="C186" s="963"/>
      <c r="D186" s="180"/>
      <c r="E186" s="180"/>
      <c r="F186" s="180"/>
      <c r="G186" s="180"/>
      <c r="H186" s="180"/>
      <c r="I186" s="179"/>
      <c r="J186" s="180"/>
      <c r="K186" s="965"/>
      <c r="L186" s="966"/>
      <c r="M186" s="966"/>
      <c r="N186" s="966"/>
      <c r="O186" s="966"/>
      <c r="P186" s="966"/>
      <c r="Q186" s="966"/>
      <c r="R186" s="966"/>
      <c r="S186" s="966"/>
      <c r="T186" s="966"/>
      <c r="U186" s="966"/>
      <c r="V186" s="966"/>
      <c r="W186" s="966"/>
      <c r="X186" s="966"/>
      <c r="Y186" s="966"/>
      <c r="Z186" s="966"/>
      <c r="AA186" s="966"/>
      <c r="AB186" s="966"/>
      <c r="AC186" s="966"/>
      <c r="AD186" s="967"/>
      <c r="AE186" s="968"/>
      <c r="AF186" s="968"/>
      <c r="AG186" s="968"/>
      <c r="AH186" s="969"/>
      <c r="AI186" s="951"/>
      <c r="AJ186" s="952"/>
      <c r="AK186" s="951"/>
      <c r="AL186" s="952"/>
      <c r="AM186" s="971"/>
      <c r="AN186" s="972"/>
      <c r="AO186" s="972"/>
      <c r="AP186" s="973"/>
      <c r="AQ186" s="949"/>
      <c r="AR186" s="949"/>
      <c r="AS186" s="955" t="str">
        <f>IF(AI186="","","0.")</f>
        <v/>
      </c>
      <c r="AT186" s="974" t="str">
        <f t="shared" ref="AT186" si="38">IF(AM186*0.05&gt;=AU186,"500",IF(AI186="","",IF(BL186=1,BN186,BO186)*1000))</f>
        <v/>
      </c>
      <c r="AU186" s="943" t="str">
        <f>IF(AM186="","",IF(BL186=1,AM186*BN186,IF(AM186*BN186*POWER(BO186,(BL186-1))&lt;=AM186*0.05,AM186*0.05,INT(AM186*BN186*POWER(BO186,BL186-1)))))</f>
        <v/>
      </c>
      <c r="AV186" s="944"/>
      <c r="AW186" s="944"/>
      <c r="AX186" s="945"/>
      <c r="AY186" s="978"/>
      <c r="AZ186" s="979"/>
      <c r="BA186" s="980"/>
      <c r="BB186" s="978"/>
      <c r="BC186" s="980"/>
      <c r="BD186" s="981" t="str">
        <f>IF(BB185="",AU186,ROUNDDOWN(AU186*AY185,0))</f>
        <v/>
      </c>
      <c r="BE186" s="947"/>
      <c r="BF186" s="947"/>
      <c r="BG186" s="982"/>
      <c r="BH186" s="983"/>
      <c r="BI186" s="937"/>
      <c r="BJ186" s="27"/>
      <c r="BK186" s="178"/>
      <c r="BL186" s="183">
        <f>G155-BM186+93</f>
        <v>2</v>
      </c>
      <c r="BM186" s="103">
        <f>IF(AH186=3,AI186,IF(AH186=4,AI186+63,AI186+93))</f>
        <v>93</v>
      </c>
      <c r="BN186" s="103" t="e">
        <f>VLOOKUP($AQ186,残価残存率表!$A$4:$D$48,3)</f>
        <v>#N/A</v>
      </c>
      <c r="BO186" s="103" t="e">
        <f>VLOOKUP($AQ186,残価残存率表!$A$4:$D$48,4)</f>
        <v>#N/A</v>
      </c>
    </row>
    <row r="187" spans="1:67" ht="6" customHeight="1" x14ac:dyDescent="0.2">
      <c r="A187" s="73">
        <f t="shared" ref="A187:A201" si="39">IF(BM187&lt;($G$2-1+63),C187,C187+10)</f>
        <v>0</v>
      </c>
      <c r="B187" s="917"/>
      <c r="C187" s="964"/>
      <c r="D187" s="39"/>
      <c r="E187" s="39"/>
      <c r="F187" s="39"/>
      <c r="G187" s="39"/>
      <c r="H187" s="39"/>
      <c r="I187" s="39"/>
      <c r="J187" s="40"/>
      <c r="K187" s="74"/>
      <c r="L187" s="74"/>
      <c r="M187" s="74"/>
      <c r="N187" s="74"/>
      <c r="O187" s="74"/>
      <c r="P187" s="74"/>
      <c r="Q187" s="74"/>
      <c r="R187" s="74"/>
      <c r="S187" s="74"/>
      <c r="T187" s="74"/>
      <c r="U187" s="74"/>
      <c r="V187" s="74"/>
      <c r="W187" s="74"/>
      <c r="X187" s="74"/>
      <c r="Y187" s="74"/>
      <c r="Z187" s="74"/>
      <c r="AA187" s="74"/>
      <c r="AB187" s="74"/>
      <c r="AC187" s="74"/>
      <c r="AD187" s="74"/>
      <c r="AE187" s="75"/>
      <c r="AF187" s="75"/>
      <c r="AG187" s="171"/>
      <c r="AH187" s="970"/>
      <c r="AI187" s="76"/>
      <c r="AJ187" s="76"/>
      <c r="AK187" s="76"/>
      <c r="AL187" s="76"/>
      <c r="AM187" s="70"/>
      <c r="AN187" s="71"/>
      <c r="AO187" s="71"/>
      <c r="AP187" s="72"/>
      <c r="AQ187" s="76"/>
      <c r="AR187" s="76"/>
      <c r="AS187" s="957"/>
      <c r="AT187" s="975"/>
      <c r="AU187" s="70"/>
      <c r="AV187" s="71"/>
      <c r="AW187" s="71"/>
      <c r="AX187" s="72"/>
      <c r="AY187" s="38"/>
      <c r="AZ187" s="38"/>
      <c r="BA187" s="38"/>
      <c r="BB187" s="38"/>
      <c r="BC187" s="38"/>
      <c r="BD187" s="79"/>
      <c r="BE187" s="80"/>
      <c r="BF187" s="80"/>
      <c r="BG187" s="81"/>
      <c r="BH187" s="984"/>
      <c r="BI187" s="939"/>
      <c r="BJ187" s="27"/>
      <c r="BK187" s="178"/>
      <c r="BL187" s="103"/>
      <c r="BM187" s="103"/>
      <c r="BN187" s="103"/>
      <c r="BO187" s="103"/>
    </row>
    <row r="188" spans="1:67" ht="23.25" customHeight="1" x14ac:dyDescent="0.2">
      <c r="A188" s="73">
        <f>IF(BM188&lt;($G$2-1+93),C188,C188+10)</f>
        <v>0</v>
      </c>
      <c r="B188" s="915" t="s">
        <v>33</v>
      </c>
      <c r="C188" s="963"/>
      <c r="D188" s="180"/>
      <c r="E188" s="180"/>
      <c r="F188" s="180"/>
      <c r="G188" s="180"/>
      <c r="H188" s="180"/>
      <c r="I188" s="179"/>
      <c r="J188" s="180"/>
      <c r="K188" s="965"/>
      <c r="L188" s="966"/>
      <c r="M188" s="966"/>
      <c r="N188" s="966"/>
      <c r="O188" s="966"/>
      <c r="P188" s="966"/>
      <c r="Q188" s="966"/>
      <c r="R188" s="966"/>
      <c r="S188" s="966"/>
      <c r="T188" s="966"/>
      <c r="U188" s="966"/>
      <c r="V188" s="966"/>
      <c r="W188" s="966"/>
      <c r="X188" s="966"/>
      <c r="Y188" s="966"/>
      <c r="Z188" s="966"/>
      <c r="AA188" s="966"/>
      <c r="AB188" s="966"/>
      <c r="AC188" s="966"/>
      <c r="AD188" s="967"/>
      <c r="AE188" s="968"/>
      <c r="AF188" s="968"/>
      <c r="AG188" s="968"/>
      <c r="AH188" s="969"/>
      <c r="AI188" s="951"/>
      <c r="AJ188" s="952"/>
      <c r="AK188" s="951"/>
      <c r="AL188" s="952"/>
      <c r="AM188" s="971"/>
      <c r="AN188" s="972"/>
      <c r="AO188" s="972"/>
      <c r="AP188" s="973"/>
      <c r="AQ188" s="949"/>
      <c r="AR188" s="949"/>
      <c r="AS188" s="955" t="str">
        <f>IF(AI188="","","0.")</f>
        <v/>
      </c>
      <c r="AT188" s="974" t="str">
        <f t="shared" ref="AT188" si="40">IF(AM188*0.05&gt;=AU188,"500",IF(AI188="","",IF(BL188=1,BN188,BO188)*1000))</f>
        <v/>
      </c>
      <c r="AU188" s="943" t="str">
        <f>IF(AM188="","",IF(BL188=1,AM188*BN188,IF(AM188*BN188*POWER(BO188,(BL188-1))&lt;=AM188*0.05,AM188*0.05,INT(AM188*BN188*POWER(BO188,BL188-1)))))</f>
        <v/>
      </c>
      <c r="AV188" s="944"/>
      <c r="AW188" s="944"/>
      <c r="AX188" s="945"/>
      <c r="AY188" s="978"/>
      <c r="AZ188" s="979"/>
      <c r="BA188" s="980"/>
      <c r="BB188" s="978"/>
      <c r="BC188" s="980"/>
      <c r="BD188" s="981" t="str">
        <f>IF(BB187="",AU188,ROUNDDOWN(AU188*AY187,0))</f>
        <v/>
      </c>
      <c r="BE188" s="947"/>
      <c r="BF188" s="947"/>
      <c r="BG188" s="982"/>
      <c r="BH188" s="983"/>
      <c r="BI188" s="937"/>
      <c r="BJ188" s="27"/>
      <c r="BK188" s="178"/>
      <c r="BL188" s="183">
        <f>G155-BM188+93</f>
        <v>2</v>
      </c>
      <c r="BM188" s="103">
        <f>IF(AH188=3,AI188,IF(AH188=4,AI188+63,AI188+93))</f>
        <v>93</v>
      </c>
      <c r="BN188" s="103" t="e">
        <f>VLOOKUP($AQ188,残価残存率表!$A$4:$D$48,3)</f>
        <v>#N/A</v>
      </c>
      <c r="BO188" s="103" t="e">
        <f>VLOOKUP($AQ188,残価残存率表!$A$4:$D$48,4)</f>
        <v>#N/A</v>
      </c>
    </row>
    <row r="189" spans="1:67" ht="6" customHeight="1" x14ac:dyDescent="0.2">
      <c r="A189" s="73">
        <f t="shared" si="39"/>
        <v>0</v>
      </c>
      <c r="B189" s="917"/>
      <c r="C189" s="964"/>
      <c r="D189" s="39"/>
      <c r="E189" s="39"/>
      <c r="F189" s="39"/>
      <c r="G189" s="39"/>
      <c r="H189" s="39"/>
      <c r="I189" s="39"/>
      <c r="J189" s="40"/>
      <c r="K189" s="74"/>
      <c r="L189" s="74"/>
      <c r="M189" s="74"/>
      <c r="N189" s="74"/>
      <c r="O189" s="74"/>
      <c r="P189" s="74"/>
      <c r="Q189" s="74"/>
      <c r="R189" s="74"/>
      <c r="S189" s="74"/>
      <c r="T189" s="74"/>
      <c r="U189" s="74"/>
      <c r="V189" s="74"/>
      <c r="W189" s="74"/>
      <c r="X189" s="74"/>
      <c r="Y189" s="74"/>
      <c r="Z189" s="74"/>
      <c r="AA189" s="74"/>
      <c r="AB189" s="74"/>
      <c r="AC189" s="74"/>
      <c r="AD189" s="74"/>
      <c r="AE189" s="75"/>
      <c r="AF189" s="75"/>
      <c r="AG189" s="171"/>
      <c r="AH189" s="970"/>
      <c r="AI189" s="76"/>
      <c r="AJ189" s="76"/>
      <c r="AK189" s="76"/>
      <c r="AL189" s="76"/>
      <c r="AM189" s="70"/>
      <c r="AN189" s="71"/>
      <c r="AO189" s="71"/>
      <c r="AP189" s="72"/>
      <c r="AQ189" s="76"/>
      <c r="AR189" s="76"/>
      <c r="AS189" s="957"/>
      <c r="AT189" s="975"/>
      <c r="AU189" s="70"/>
      <c r="AV189" s="71"/>
      <c r="AW189" s="71"/>
      <c r="AX189" s="72"/>
      <c r="AY189" s="38"/>
      <c r="AZ189" s="38"/>
      <c r="BA189" s="38"/>
      <c r="BB189" s="38"/>
      <c r="BC189" s="38"/>
      <c r="BD189" s="79"/>
      <c r="BE189" s="80"/>
      <c r="BF189" s="80"/>
      <c r="BG189" s="81"/>
      <c r="BH189" s="984"/>
      <c r="BI189" s="939"/>
      <c r="BJ189" s="27"/>
      <c r="BK189" s="178"/>
      <c r="BL189" s="103"/>
      <c r="BM189" s="103"/>
      <c r="BN189" s="103"/>
      <c r="BO189" s="103"/>
    </row>
    <row r="190" spans="1:67" ht="23.25" customHeight="1" x14ac:dyDescent="0.2">
      <c r="A190" s="73">
        <f>IF(BM190&lt;($G$2-1+93),C190,C190+10)</f>
        <v>0</v>
      </c>
      <c r="B190" s="915" t="s">
        <v>34</v>
      </c>
      <c r="C190" s="999"/>
      <c r="D190" s="180"/>
      <c r="E190" s="180"/>
      <c r="F190" s="180"/>
      <c r="G190" s="180"/>
      <c r="H190" s="180"/>
      <c r="I190" s="179"/>
      <c r="J190" s="180"/>
      <c r="K190" s="965"/>
      <c r="L190" s="966"/>
      <c r="M190" s="966"/>
      <c r="N190" s="966"/>
      <c r="O190" s="966"/>
      <c r="P190" s="966"/>
      <c r="Q190" s="966"/>
      <c r="R190" s="966"/>
      <c r="S190" s="966"/>
      <c r="T190" s="966"/>
      <c r="U190" s="966"/>
      <c r="V190" s="966"/>
      <c r="W190" s="966"/>
      <c r="X190" s="966"/>
      <c r="Y190" s="966"/>
      <c r="Z190" s="966"/>
      <c r="AA190" s="966"/>
      <c r="AB190" s="966"/>
      <c r="AC190" s="966"/>
      <c r="AD190" s="967"/>
      <c r="AE190" s="968"/>
      <c r="AF190" s="968"/>
      <c r="AG190" s="968"/>
      <c r="AH190" s="969"/>
      <c r="AI190" s="951"/>
      <c r="AJ190" s="952"/>
      <c r="AK190" s="951"/>
      <c r="AL190" s="952"/>
      <c r="AM190" s="971"/>
      <c r="AN190" s="972"/>
      <c r="AO190" s="972"/>
      <c r="AP190" s="973"/>
      <c r="AQ190" s="949"/>
      <c r="AR190" s="949"/>
      <c r="AS190" s="955" t="str">
        <f>IF(AI190="","","0.")</f>
        <v/>
      </c>
      <c r="AT190" s="974" t="str">
        <f t="shared" ref="AT190" si="41">IF(AM190*0.05&gt;=AU190,"500",IF(AI190="","",IF(BL190=1,BN190,BO190)*1000))</f>
        <v/>
      </c>
      <c r="AU190" s="943" t="str">
        <f>IF(AM190="","",IF(BL190=1,AM190*BN190,IF(AM190*BN190*POWER(BO190,(BL190-1))&lt;=AM190*0.05,AM190*0.05,INT(AM190*BN190*POWER(BO190,BL190-1)))))</f>
        <v/>
      </c>
      <c r="AV190" s="944"/>
      <c r="AW190" s="944"/>
      <c r="AX190" s="945"/>
      <c r="AY190" s="978"/>
      <c r="AZ190" s="979"/>
      <c r="BA190" s="980"/>
      <c r="BB190" s="978"/>
      <c r="BC190" s="980"/>
      <c r="BD190" s="981" t="str">
        <f>IF(BB189="",AU190,ROUNDDOWN(AU190*AY189,0))</f>
        <v/>
      </c>
      <c r="BE190" s="947"/>
      <c r="BF190" s="947"/>
      <c r="BG190" s="982"/>
      <c r="BH190" s="983"/>
      <c r="BI190" s="937"/>
      <c r="BJ190" s="27"/>
      <c r="BK190" s="178"/>
      <c r="BL190" s="183">
        <f>G155-BM190+93</f>
        <v>2</v>
      </c>
      <c r="BM190" s="103">
        <f>IF(AH190=3,AI190,IF(AH190=4,AI190+63,AI190+93))</f>
        <v>93</v>
      </c>
      <c r="BN190" s="103" t="e">
        <f>VLOOKUP($AQ190,残価残存率表!$A$4:$D$48,3)</f>
        <v>#N/A</v>
      </c>
      <c r="BO190" s="103" t="e">
        <f>VLOOKUP($AQ190,残価残存率表!$A$4:$D$48,4)</f>
        <v>#N/A</v>
      </c>
    </row>
    <row r="191" spans="1:67" ht="6" customHeight="1" x14ac:dyDescent="0.2">
      <c r="A191" s="73">
        <f t="shared" si="39"/>
        <v>0</v>
      </c>
      <c r="B191" s="917"/>
      <c r="C191" s="1000"/>
      <c r="D191" s="39"/>
      <c r="E191" s="39"/>
      <c r="F191" s="39"/>
      <c r="G191" s="39"/>
      <c r="H191" s="39"/>
      <c r="I191" s="39"/>
      <c r="J191" s="40"/>
      <c r="K191" s="74"/>
      <c r="L191" s="74"/>
      <c r="M191" s="74"/>
      <c r="N191" s="74"/>
      <c r="O191" s="74"/>
      <c r="P191" s="74"/>
      <c r="Q191" s="74"/>
      <c r="R191" s="74"/>
      <c r="S191" s="74"/>
      <c r="T191" s="74"/>
      <c r="U191" s="74"/>
      <c r="V191" s="74"/>
      <c r="W191" s="74"/>
      <c r="X191" s="74"/>
      <c r="Y191" s="74"/>
      <c r="Z191" s="74"/>
      <c r="AA191" s="74"/>
      <c r="AB191" s="74"/>
      <c r="AC191" s="74"/>
      <c r="AD191" s="74"/>
      <c r="AE191" s="75"/>
      <c r="AF191" s="75"/>
      <c r="AG191" s="171"/>
      <c r="AH191" s="970"/>
      <c r="AI191" s="76"/>
      <c r="AJ191" s="76"/>
      <c r="AK191" s="76"/>
      <c r="AL191" s="76"/>
      <c r="AM191" s="70"/>
      <c r="AN191" s="71"/>
      <c r="AO191" s="71"/>
      <c r="AP191" s="72"/>
      <c r="AQ191" s="76"/>
      <c r="AR191" s="76"/>
      <c r="AS191" s="957"/>
      <c r="AT191" s="975"/>
      <c r="AU191" s="70"/>
      <c r="AV191" s="71"/>
      <c r="AW191" s="71"/>
      <c r="AX191" s="72"/>
      <c r="AY191" s="38"/>
      <c r="AZ191" s="38"/>
      <c r="BA191" s="38"/>
      <c r="BB191" s="38"/>
      <c r="BC191" s="38"/>
      <c r="BD191" s="79"/>
      <c r="BE191" s="80"/>
      <c r="BF191" s="80"/>
      <c r="BG191" s="81"/>
      <c r="BH191" s="984"/>
      <c r="BI191" s="939"/>
      <c r="BJ191" s="27"/>
      <c r="BK191" s="178"/>
      <c r="BL191" s="103"/>
      <c r="BM191" s="103"/>
      <c r="BN191" s="103"/>
      <c r="BO191" s="103"/>
    </row>
    <row r="192" spans="1:67" ht="23.25" customHeight="1" x14ac:dyDescent="0.2">
      <c r="A192" s="73">
        <f>IF(BM192&lt;($G$2-1+93),C192,C192+10)</f>
        <v>0</v>
      </c>
      <c r="B192" s="915" t="s">
        <v>35</v>
      </c>
      <c r="C192" s="999"/>
      <c r="D192" s="180"/>
      <c r="E192" s="180"/>
      <c r="F192" s="180"/>
      <c r="G192" s="180"/>
      <c r="H192" s="180"/>
      <c r="I192" s="179"/>
      <c r="J192" s="180"/>
      <c r="K192" s="965"/>
      <c r="L192" s="966"/>
      <c r="M192" s="966"/>
      <c r="N192" s="966"/>
      <c r="O192" s="966"/>
      <c r="P192" s="966"/>
      <c r="Q192" s="966"/>
      <c r="R192" s="966"/>
      <c r="S192" s="966"/>
      <c r="T192" s="966"/>
      <c r="U192" s="966"/>
      <c r="V192" s="966"/>
      <c r="W192" s="966"/>
      <c r="X192" s="966"/>
      <c r="Y192" s="966"/>
      <c r="Z192" s="966"/>
      <c r="AA192" s="966"/>
      <c r="AB192" s="966"/>
      <c r="AC192" s="966"/>
      <c r="AD192" s="967"/>
      <c r="AE192" s="968"/>
      <c r="AF192" s="968"/>
      <c r="AG192" s="968"/>
      <c r="AH192" s="969"/>
      <c r="AI192" s="951"/>
      <c r="AJ192" s="952"/>
      <c r="AK192" s="951"/>
      <c r="AL192" s="952"/>
      <c r="AM192" s="971"/>
      <c r="AN192" s="972"/>
      <c r="AO192" s="972"/>
      <c r="AP192" s="973"/>
      <c r="AQ192" s="949"/>
      <c r="AR192" s="949"/>
      <c r="AS192" s="955" t="str">
        <f>IF(AI192="","","0.")</f>
        <v/>
      </c>
      <c r="AT192" s="974" t="str">
        <f t="shared" ref="AT192" si="42">IF(AM192*0.05&gt;=AU192,"500",IF(AI192="","",IF(BL192=1,BN192,BO192)*1000))</f>
        <v/>
      </c>
      <c r="AU192" s="943" t="str">
        <f>IF(AM192="","",IF(BL192=1,AM192*BN192,IF(AM192*BN192*POWER(BO192,(BL192-1))&lt;=AM192*0.05,AM192*0.05,INT(AM192*BN192*POWER(BO192,BL192-1)))))</f>
        <v/>
      </c>
      <c r="AV192" s="944"/>
      <c r="AW192" s="944"/>
      <c r="AX192" s="945"/>
      <c r="AY192" s="978"/>
      <c r="AZ192" s="979"/>
      <c r="BA192" s="980"/>
      <c r="BB192" s="978"/>
      <c r="BC192" s="980"/>
      <c r="BD192" s="981" t="str">
        <f>IF(BB191="",AU192,ROUNDDOWN(AU192*AY191,0))</f>
        <v/>
      </c>
      <c r="BE192" s="947"/>
      <c r="BF192" s="947"/>
      <c r="BG192" s="982"/>
      <c r="BH192" s="983"/>
      <c r="BI192" s="937"/>
      <c r="BJ192" s="27"/>
      <c r="BK192" s="178"/>
      <c r="BL192" s="183">
        <f>G155-BM192+93</f>
        <v>2</v>
      </c>
      <c r="BM192" s="103">
        <f>IF(AH192=3,AI192,IF(AH192=4,AI192+63,AI192+93))</f>
        <v>93</v>
      </c>
      <c r="BN192" s="103" t="e">
        <f>VLOOKUP($AQ192,残価残存率表!$A$4:$D$48,3)</f>
        <v>#N/A</v>
      </c>
      <c r="BO192" s="103" t="e">
        <f>VLOOKUP($AQ192,残価残存率表!$A$4:$D$48,4)</f>
        <v>#N/A</v>
      </c>
    </row>
    <row r="193" spans="1:67" ht="6" customHeight="1" x14ac:dyDescent="0.2">
      <c r="A193" s="73">
        <f t="shared" si="39"/>
        <v>0</v>
      </c>
      <c r="B193" s="917"/>
      <c r="C193" s="1000"/>
      <c r="D193" s="39"/>
      <c r="E193" s="39"/>
      <c r="F193" s="39"/>
      <c r="G193" s="39"/>
      <c r="H193" s="39"/>
      <c r="I193" s="39"/>
      <c r="J193" s="40"/>
      <c r="K193" s="74"/>
      <c r="L193" s="74"/>
      <c r="M193" s="74"/>
      <c r="N193" s="74"/>
      <c r="O193" s="74"/>
      <c r="P193" s="74"/>
      <c r="Q193" s="74"/>
      <c r="R193" s="74"/>
      <c r="S193" s="74"/>
      <c r="T193" s="74"/>
      <c r="U193" s="74"/>
      <c r="V193" s="74"/>
      <c r="W193" s="74"/>
      <c r="X193" s="74"/>
      <c r="Y193" s="74"/>
      <c r="Z193" s="74"/>
      <c r="AA193" s="74"/>
      <c r="AB193" s="74"/>
      <c r="AC193" s="74"/>
      <c r="AD193" s="74"/>
      <c r="AE193" s="75"/>
      <c r="AF193" s="75"/>
      <c r="AG193" s="171"/>
      <c r="AH193" s="970"/>
      <c r="AI193" s="37"/>
      <c r="AJ193" s="37"/>
      <c r="AK193" s="37"/>
      <c r="AL193" s="37"/>
      <c r="AM193" s="34"/>
      <c r="AN193" s="35"/>
      <c r="AO193" s="35"/>
      <c r="AP193" s="36"/>
      <c r="AQ193" s="37"/>
      <c r="AR193" s="37"/>
      <c r="AS193" s="957"/>
      <c r="AT193" s="975"/>
      <c r="AU193" s="70"/>
      <c r="AV193" s="71"/>
      <c r="AW193" s="71"/>
      <c r="AX193" s="72"/>
      <c r="AY193" s="38"/>
      <c r="AZ193" s="38"/>
      <c r="BA193" s="38"/>
      <c r="BB193" s="38"/>
      <c r="BC193" s="38"/>
      <c r="BD193" s="79"/>
      <c r="BE193" s="80"/>
      <c r="BF193" s="80"/>
      <c r="BG193" s="81"/>
      <c r="BH193" s="984"/>
      <c r="BI193" s="939"/>
      <c r="BJ193" s="27"/>
      <c r="BK193" s="178"/>
      <c r="BL193" s="103"/>
      <c r="BM193" s="103"/>
      <c r="BN193" s="103"/>
      <c r="BO193" s="103"/>
    </row>
    <row r="194" spans="1:67" ht="23.25" customHeight="1" x14ac:dyDescent="0.2">
      <c r="A194" s="73">
        <f>IF(BM194&lt;($G$2-1+93),C194,C194+10)</f>
        <v>0</v>
      </c>
      <c r="B194" s="915" t="s">
        <v>36</v>
      </c>
      <c r="C194" s="999"/>
      <c r="D194" s="180"/>
      <c r="E194" s="180"/>
      <c r="F194" s="180"/>
      <c r="G194" s="180"/>
      <c r="H194" s="180"/>
      <c r="I194" s="179"/>
      <c r="J194" s="180"/>
      <c r="K194" s="965"/>
      <c r="L194" s="966"/>
      <c r="M194" s="966"/>
      <c r="N194" s="966"/>
      <c r="O194" s="966"/>
      <c r="P194" s="966"/>
      <c r="Q194" s="966"/>
      <c r="R194" s="966"/>
      <c r="S194" s="966"/>
      <c r="T194" s="966"/>
      <c r="U194" s="966"/>
      <c r="V194" s="966"/>
      <c r="W194" s="966"/>
      <c r="X194" s="966"/>
      <c r="Y194" s="966"/>
      <c r="Z194" s="966"/>
      <c r="AA194" s="966"/>
      <c r="AB194" s="966"/>
      <c r="AC194" s="966"/>
      <c r="AD194" s="967"/>
      <c r="AE194" s="968"/>
      <c r="AF194" s="968"/>
      <c r="AG194" s="968"/>
      <c r="AH194" s="969"/>
      <c r="AI194" s="951"/>
      <c r="AJ194" s="952"/>
      <c r="AK194" s="951"/>
      <c r="AL194" s="952"/>
      <c r="AM194" s="971"/>
      <c r="AN194" s="972"/>
      <c r="AO194" s="972"/>
      <c r="AP194" s="973"/>
      <c r="AQ194" s="949"/>
      <c r="AR194" s="949"/>
      <c r="AS194" s="955" t="str">
        <f>IF(AI194="","","0.")</f>
        <v/>
      </c>
      <c r="AT194" s="974" t="str">
        <f t="shared" ref="AT194" si="43">IF(AM194*0.05&gt;=AU194,"500",IF(AI194="","",IF(BL194=1,BN194,BO194)*1000))</f>
        <v/>
      </c>
      <c r="AU194" s="943" t="str">
        <f>IF(AM194="","",IF(BL194=1,AM194*BN194,IF(AM194*BN194*POWER(BO194,(BL194-1))&lt;=AM194*0.05,AM194*0.05,INT(AM194*BN194*POWER(BO194,BL194-1)))))</f>
        <v/>
      </c>
      <c r="AV194" s="944"/>
      <c r="AW194" s="944"/>
      <c r="AX194" s="945"/>
      <c r="AY194" s="978"/>
      <c r="AZ194" s="979"/>
      <c r="BA194" s="980"/>
      <c r="BB194" s="978"/>
      <c r="BC194" s="980"/>
      <c r="BD194" s="981" t="str">
        <f>IF(BB193="",AU194,ROUNDDOWN(AU194*AY193,0))</f>
        <v/>
      </c>
      <c r="BE194" s="947"/>
      <c r="BF194" s="947"/>
      <c r="BG194" s="982"/>
      <c r="BH194" s="983"/>
      <c r="BI194" s="937"/>
      <c r="BJ194" s="27"/>
      <c r="BK194" s="178"/>
      <c r="BL194" s="183">
        <f>G155-BM194+93</f>
        <v>2</v>
      </c>
      <c r="BM194" s="103">
        <f>IF(AH194=3,AI194,IF(AH194=4,AI194+63,AI194+93))</f>
        <v>93</v>
      </c>
      <c r="BN194" s="103" t="e">
        <f>VLOOKUP($AQ194,残価残存率表!$A$4:$D$48,3)</f>
        <v>#N/A</v>
      </c>
      <c r="BO194" s="103" t="e">
        <f>VLOOKUP($AQ194,残価残存率表!$A$4:$D$48,4)</f>
        <v>#N/A</v>
      </c>
    </row>
    <row r="195" spans="1:67" ht="6" customHeight="1" x14ac:dyDescent="0.2">
      <c r="A195" s="73">
        <f t="shared" si="39"/>
        <v>0</v>
      </c>
      <c r="B195" s="917"/>
      <c r="C195" s="1000"/>
      <c r="D195" s="39"/>
      <c r="E195" s="39"/>
      <c r="F195" s="39"/>
      <c r="G195" s="39"/>
      <c r="H195" s="39"/>
      <c r="I195" s="39"/>
      <c r="J195" s="40"/>
      <c r="K195" s="74"/>
      <c r="L195" s="74"/>
      <c r="M195" s="74"/>
      <c r="N195" s="74"/>
      <c r="O195" s="74"/>
      <c r="P195" s="74"/>
      <c r="Q195" s="74"/>
      <c r="R195" s="74"/>
      <c r="S195" s="74"/>
      <c r="T195" s="74"/>
      <c r="U195" s="74"/>
      <c r="V195" s="74"/>
      <c r="W195" s="74"/>
      <c r="X195" s="74"/>
      <c r="Y195" s="74"/>
      <c r="Z195" s="74"/>
      <c r="AA195" s="74"/>
      <c r="AB195" s="74"/>
      <c r="AC195" s="74"/>
      <c r="AD195" s="74"/>
      <c r="AE195" s="75"/>
      <c r="AF195" s="75"/>
      <c r="AG195" s="171"/>
      <c r="AH195" s="970"/>
      <c r="AI195" s="76"/>
      <c r="AJ195" s="76"/>
      <c r="AK195" s="76"/>
      <c r="AL195" s="76"/>
      <c r="AM195" s="70"/>
      <c r="AN195" s="71"/>
      <c r="AO195" s="71"/>
      <c r="AP195" s="72"/>
      <c r="AQ195" s="76"/>
      <c r="AR195" s="76"/>
      <c r="AS195" s="957"/>
      <c r="AT195" s="975"/>
      <c r="AU195" s="70"/>
      <c r="AV195" s="71"/>
      <c r="AW195" s="71"/>
      <c r="AX195" s="72"/>
      <c r="AY195" s="38"/>
      <c r="AZ195" s="38"/>
      <c r="BA195" s="38"/>
      <c r="BB195" s="38"/>
      <c r="BC195" s="38"/>
      <c r="BD195" s="79"/>
      <c r="BE195" s="80"/>
      <c r="BF195" s="80"/>
      <c r="BG195" s="81"/>
      <c r="BH195" s="984"/>
      <c r="BI195" s="939"/>
      <c r="BJ195" s="27"/>
      <c r="BK195" s="178"/>
      <c r="BL195" s="103"/>
      <c r="BM195" s="103"/>
      <c r="BN195" s="103"/>
      <c r="BO195" s="103"/>
    </row>
    <row r="196" spans="1:67" ht="23.25" customHeight="1" x14ac:dyDescent="0.2">
      <c r="A196" s="73">
        <f>IF(BM196&lt;($G$2-1+93),C196,C196+10)</f>
        <v>0</v>
      </c>
      <c r="B196" s="915" t="s">
        <v>37</v>
      </c>
      <c r="C196" s="999"/>
      <c r="D196" s="180"/>
      <c r="E196" s="180"/>
      <c r="F196" s="180"/>
      <c r="G196" s="180"/>
      <c r="H196" s="180"/>
      <c r="I196" s="179"/>
      <c r="J196" s="180"/>
      <c r="K196" s="965"/>
      <c r="L196" s="966"/>
      <c r="M196" s="966"/>
      <c r="N196" s="966"/>
      <c r="O196" s="966"/>
      <c r="P196" s="966"/>
      <c r="Q196" s="966"/>
      <c r="R196" s="966"/>
      <c r="S196" s="966"/>
      <c r="T196" s="966"/>
      <c r="U196" s="966"/>
      <c r="V196" s="966"/>
      <c r="W196" s="966"/>
      <c r="X196" s="966"/>
      <c r="Y196" s="966"/>
      <c r="Z196" s="966"/>
      <c r="AA196" s="966"/>
      <c r="AB196" s="966"/>
      <c r="AC196" s="966"/>
      <c r="AD196" s="967"/>
      <c r="AE196" s="968"/>
      <c r="AF196" s="968"/>
      <c r="AG196" s="968"/>
      <c r="AH196" s="969"/>
      <c r="AI196" s="951"/>
      <c r="AJ196" s="952"/>
      <c r="AK196" s="951"/>
      <c r="AL196" s="952"/>
      <c r="AM196" s="971"/>
      <c r="AN196" s="972"/>
      <c r="AO196" s="972"/>
      <c r="AP196" s="973"/>
      <c r="AQ196" s="949"/>
      <c r="AR196" s="949"/>
      <c r="AS196" s="955" t="str">
        <f>IF(AI196="","","0.")</f>
        <v/>
      </c>
      <c r="AT196" s="974" t="str">
        <f t="shared" ref="AT196" si="44">IF(AM196*0.05&gt;=AU196,"500",IF(AI196="","",IF(BL196=1,BN196,BO196)*1000))</f>
        <v/>
      </c>
      <c r="AU196" s="943" t="str">
        <f>IF(AM196="","",IF(BL196=1,AM196*BN196,IF(AM196*BN196*POWER(BO196,(BL196-1))&lt;=AM196*0.05,AM196*0.05,INT(AM196*BN196*POWER(BO196,BL196-1)))))</f>
        <v/>
      </c>
      <c r="AV196" s="944"/>
      <c r="AW196" s="944"/>
      <c r="AX196" s="945"/>
      <c r="AY196" s="978"/>
      <c r="AZ196" s="979"/>
      <c r="BA196" s="980"/>
      <c r="BB196" s="978"/>
      <c r="BC196" s="980"/>
      <c r="BD196" s="981" t="str">
        <f>IF(BB195="",AU196,ROUNDDOWN(AU196*AY195,0))</f>
        <v/>
      </c>
      <c r="BE196" s="947"/>
      <c r="BF196" s="947"/>
      <c r="BG196" s="982"/>
      <c r="BH196" s="983"/>
      <c r="BI196" s="937"/>
      <c r="BJ196" s="27"/>
      <c r="BK196" s="178"/>
      <c r="BL196" s="183">
        <f>G155-BM196+93</f>
        <v>2</v>
      </c>
      <c r="BM196" s="103">
        <f>IF(AH196=3,AI196,IF(AH196=4,AI196+63,AI196+93))</f>
        <v>93</v>
      </c>
      <c r="BN196" s="103" t="e">
        <f>VLOOKUP($AQ196,残価残存率表!$A$4:$D$48,3)</f>
        <v>#N/A</v>
      </c>
      <c r="BO196" s="103" t="e">
        <f>VLOOKUP($AQ196,残価残存率表!$A$4:$D$48,4)</f>
        <v>#N/A</v>
      </c>
    </row>
    <row r="197" spans="1:67" ht="6" customHeight="1" x14ac:dyDescent="0.2">
      <c r="A197" s="73">
        <f t="shared" si="39"/>
        <v>0</v>
      </c>
      <c r="B197" s="917"/>
      <c r="C197" s="1000"/>
      <c r="D197" s="39"/>
      <c r="E197" s="39"/>
      <c r="F197" s="39"/>
      <c r="G197" s="39"/>
      <c r="H197" s="39"/>
      <c r="I197" s="39"/>
      <c r="J197" s="40"/>
      <c r="K197" s="74"/>
      <c r="L197" s="74"/>
      <c r="M197" s="74"/>
      <c r="N197" s="74"/>
      <c r="O197" s="74"/>
      <c r="P197" s="74"/>
      <c r="Q197" s="74"/>
      <c r="R197" s="74"/>
      <c r="S197" s="74"/>
      <c r="T197" s="74"/>
      <c r="U197" s="74"/>
      <c r="V197" s="74"/>
      <c r="W197" s="74"/>
      <c r="X197" s="74"/>
      <c r="Y197" s="74"/>
      <c r="Z197" s="74"/>
      <c r="AA197" s="74"/>
      <c r="AB197" s="74"/>
      <c r="AC197" s="74"/>
      <c r="AD197" s="74"/>
      <c r="AE197" s="75"/>
      <c r="AF197" s="75"/>
      <c r="AG197" s="171"/>
      <c r="AH197" s="970"/>
      <c r="AI197" s="76"/>
      <c r="AJ197" s="76"/>
      <c r="AK197" s="76"/>
      <c r="AL197" s="76"/>
      <c r="AM197" s="70"/>
      <c r="AN197" s="71"/>
      <c r="AO197" s="71"/>
      <c r="AP197" s="72"/>
      <c r="AQ197" s="76"/>
      <c r="AR197" s="76"/>
      <c r="AS197" s="957"/>
      <c r="AT197" s="975"/>
      <c r="AU197" s="70"/>
      <c r="AV197" s="71"/>
      <c r="AW197" s="71"/>
      <c r="AX197" s="72"/>
      <c r="AY197" s="38"/>
      <c r="AZ197" s="38"/>
      <c r="BA197" s="38"/>
      <c r="BB197" s="38"/>
      <c r="BC197" s="38"/>
      <c r="BD197" s="79"/>
      <c r="BE197" s="80"/>
      <c r="BF197" s="80"/>
      <c r="BG197" s="81"/>
      <c r="BH197" s="984"/>
      <c r="BI197" s="939"/>
      <c r="BJ197" s="27"/>
      <c r="BK197" s="178"/>
      <c r="BL197" s="103"/>
      <c r="BM197" s="103"/>
      <c r="BN197" s="103"/>
      <c r="BO197" s="103"/>
    </row>
    <row r="198" spans="1:67" ht="23.25" customHeight="1" x14ac:dyDescent="0.2">
      <c r="A198" s="73">
        <f>IF(BM198&lt;($G$2-1+93),C198,C198+10)</f>
        <v>0</v>
      </c>
      <c r="B198" s="915" t="s">
        <v>38</v>
      </c>
      <c r="C198" s="999"/>
      <c r="D198" s="180"/>
      <c r="E198" s="180"/>
      <c r="F198" s="180"/>
      <c r="G198" s="180"/>
      <c r="H198" s="180"/>
      <c r="I198" s="179"/>
      <c r="J198" s="180"/>
      <c r="K198" s="965"/>
      <c r="L198" s="966"/>
      <c r="M198" s="966"/>
      <c r="N198" s="966"/>
      <c r="O198" s="966"/>
      <c r="P198" s="966"/>
      <c r="Q198" s="966"/>
      <c r="R198" s="966"/>
      <c r="S198" s="966"/>
      <c r="T198" s="966"/>
      <c r="U198" s="966"/>
      <c r="V198" s="966"/>
      <c r="W198" s="966"/>
      <c r="X198" s="966"/>
      <c r="Y198" s="966"/>
      <c r="Z198" s="966"/>
      <c r="AA198" s="966"/>
      <c r="AB198" s="966"/>
      <c r="AC198" s="966"/>
      <c r="AD198" s="967"/>
      <c r="AE198" s="968"/>
      <c r="AF198" s="968"/>
      <c r="AG198" s="968"/>
      <c r="AH198" s="969"/>
      <c r="AI198" s="951"/>
      <c r="AJ198" s="952"/>
      <c r="AK198" s="951"/>
      <c r="AL198" s="952"/>
      <c r="AM198" s="971"/>
      <c r="AN198" s="972"/>
      <c r="AO198" s="972"/>
      <c r="AP198" s="973"/>
      <c r="AQ198" s="949"/>
      <c r="AR198" s="949"/>
      <c r="AS198" s="955" t="str">
        <f>IF(AI198="","","0.")</f>
        <v/>
      </c>
      <c r="AT198" s="974" t="str">
        <f t="shared" ref="AT198" si="45">IF(AM198*0.05&gt;=AU198,"500",IF(AI198="","",IF(BL198=1,BN198,BO198)*1000))</f>
        <v/>
      </c>
      <c r="AU198" s="943" t="str">
        <f>IF(AM198="","",IF(BL198=1,AM198*BN198,IF(AM198*BN198*POWER(BO198,(BL198-1))&lt;=AM198*0.05,AM198*0.05,INT(AM198*BN198*POWER(BO198,BL198-1)))))</f>
        <v/>
      </c>
      <c r="AV198" s="944"/>
      <c r="AW198" s="944"/>
      <c r="AX198" s="945"/>
      <c r="AY198" s="978"/>
      <c r="AZ198" s="979"/>
      <c r="BA198" s="980"/>
      <c r="BB198" s="978"/>
      <c r="BC198" s="980"/>
      <c r="BD198" s="981" t="str">
        <f>IF(BB197="",AU198,ROUNDDOWN(AU198*AY197,0))</f>
        <v/>
      </c>
      <c r="BE198" s="947"/>
      <c r="BF198" s="947"/>
      <c r="BG198" s="982"/>
      <c r="BH198" s="983"/>
      <c r="BI198" s="937"/>
      <c r="BJ198" s="27"/>
      <c r="BK198" s="178"/>
      <c r="BL198" s="183">
        <f>G155-BM198+93</f>
        <v>2</v>
      </c>
      <c r="BM198" s="103">
        <f>IF(AH198=3,AI198,IF(AH198=4,AI198+63,AI198+93))</f>
        <v>93</v>
      </c>
      <c r="BN198" s="103" t="e">
        <f>VLOOKUP($AQ198,残価残存率表!$A$4:$D$48,3)</f>
        <v>#N/A</v>
      </c>
      <c r="BO198" s="103" t="e">
        <f>VLOOKUP($AQ198,残価残存率表!$A$4:$D$48,4)</f>
        <v>#N/A</v>
      </c>
    </row>
    <row r="199" spans="1:67" ht="6" customHeight="1" x14ac:dyDescent="0.2">
      <c r="A199" s="73">
        <f t="shared" si="39"/>
        <v>0</v>
      </c>
      <c r="B199" s="917"/>
      <c r="C199" s="1000"/>
      <c r="D199" s="39"/>
      <c r="E199" s="39"/>
      <c r="F199" s="39"/>
      <c r="G199" s="39"/>
      <c r="H199" s="39"/>
      <c r="I199" s="39"/>
      <c r="J199" s="40"/>
      <c r="K199" s="74"/>
      <c r="L199" s="74"/>
      <c r="M199" s="74"/>
      <c r="N199" s="74"/>
      <c r="O199" s="74"/>
      <c r="P199" s="74"/>
      <c r="Q199" s="74"/>
      <c r="R199" s="74"/>
      <c r="S199" s="74"/>
      <c r="T199" s="74"/>
      <c r="U199" s="74"/>
      <c r="V199" s="74"/>
      <c r="W199" s="74"/>
      <c r="X199" s="74"/>
      <c r="Y199" s="74"/>
      <c r="Z199" s="74"/>
      <c r="AA199" s="74"/>
      <c r="AB199" s="74"/>
      <c r="AC199" s="74"/>
      <c r="AD199" s="74"/>
      <c r="AE199" s="75"/>
      <c r="AF199" s="75"/>
      <c r="AG199" s="171"/>
      <c r="AH199" s="970"/>
      <c r="AI199" s="76"/>
      <c r="AJ199" s="76"/>
      <c r="AK199" s="76"/>
      <c r="AL199" s="76"/>
      <c r="AM199" s="70"/>
      <c r="AN199" s="71"/>
      <c r="AO199" s="71"/>
      <c r="AP199" s="72"/>
      <c r="AQ199" s="76"/>
      <c r="AR199" s="76"/>
      <c r="AS199" s="957"/>
      <c r="AT199" s="975"/>
      <c r="AU199" s="70"/>
      <c r="AV199" s="71"/>
      <c r="AW199" s="71"/>
      <c r="AX199" s="72"/>
      <c r="AY199" s="38"/>
      <c r="AZ199" s="38"/>
      <c r="BA199" s="38"/>
      <c r="BB199" s="38"/>
      <c r="BC199" s="38"/>
      <c r="BD199" s="79"/>
      <c r="BE199" s="80"/>
      <c r="BF199" s="80"/>
      <c r="BG199" s="81"/>
      <c r="BH199" s="984"/>
      <c r="BI199" s="939"/>
      <c r="BJ199" s="27"/>
      <c r="BK199" s="178"/>
      <c r="BL199" s="103"/>
      <c r="BM199" s="103"/>
      <c r="BN199" s="103"/>
      <c r="BO199" s="103"/>
    </row>
    <row r="200" spans="1:67" ht="23.25" customHeight="1" x14ac:dyDescent="0.2">
      <c r="A200" s="73">
        <f>IF(BM200&lt;($G$2-1+93),C200,C200+10)</f>
        <v>0</v>
      </c>
      <c r="B200" s="915" t="s">
        <v>39</v>
      </c>
      <c r="C200" s="999"/>
      <c r="D200" s="180"/>
      <c r="E200" s="180"/>
      <c r="F200" s="180"/>
      <c r="G200" s="180"/>
      <c r="H200" s="180"/>
      <c r="I200" s="179"/>
      <c r="J200" s="180"/>
      <c r="K200" s="965"/>
      <c r="L200" s="966"/>
      <c r="M200" s="966"/>
      <c r="N200" s="966"/>
      <c r="O200" s="966"/>
      <c r="P200" s="966"/>
      <c r="Q200" s="966"/>
      <c r="R200" s="966"/>
      <c r="S200" s="966"/>
      <c r="T200" s="966"/>
      <c r="U200" s="966"/>
      <c r="V200" s="966"/>
      <c r="W200" s="966"/>
      <c r="X200" s="966"/>
      <c r="Y200" s="966"/>
      <c r="Z200" s="966"/>
      <c r="AA200" s="966"/>
      <c r="AB200" s="966"/>
      <c r="AC200" s="966"/>
      <c r="AD200" s="967"/>
      <c r="AE200" s="968"/>
      <c r="AF200" s="968"/>
      <c r="AG200" s="968"/>
      <c r="AH200" s="969"/>
      <c r="AI200" s="951"/>
      <c r="AJ200" s="952"/>
      <c r="AK200" s="951"/>
      <c r="AL200" s="952"/>
      <c r="AM200" s="971"/>
      <c r="AN200" s="972"/>
      <c r="AO200" s="972"/>
      <c r="AP200" s="973"/>
      <c r="AQ200" s="949"/>
      <c r="AR200" s="949"/>
      <c r="AS200" s="955" t="str">
        <f>IF(AI200="","","0.")</f>
        <v/>
      </c>
      <c r="AT200" s="974" t="str">
        <f t="shared" ref="AT200" si="46">IF(AM200*0.05&gt;=AU200,"500",IF(AI200="","",IF(BL200=1,BN200,BO200)*1000))</f>
        <v/>
      </c>
      <c r="AU200" s="943" t="str">
        <f>IF(AM200="","",IF(BL200=1,AM200*BN200,IF(AM200*BN200*POWER(BO200,(BL200-1))&lt;=AM200*0.05,AM200*0.05,INT(AM200*BN200*POWER(BO200,BL200-1)))))</f>
        <v/>
      </c>
      <c r="AV200" s="944"/>
      <c r="AW200" s="944"/>
      <c r="AX200" s="945"/>
      <c r="AY200" s="978"/>
      <c r="AZ200" s="979"/>
      <c r="BA200" s="980"/>
      <c r="BB200" s="978"/>
      <c r="BC200" s="980"/>
      <c r="BD200" s="981" t="str">
        <f>IF(BB199="",AU200,ROUNDDOWN(AU200*AY199,0))</f>
        <v/>
      </c>
      <c r="BE200" s="947"/>
      <c r="BF200" s="947"/>
      <c r="BG200" s="982"/>
      <c r="BH200" s="983"/>
      <c r="BI200" s="937"/>
      <c r="BJ200" s="27"/>
      <c r="BK200" s="178"/>
      <c r="BL200" s="183">
        <f>G155-BM200+93</f>
        <v>2</v>
      </c>
      <c r="BM200" s="103">
        <f>IF(AH200=3,AI200,IF(AH200=4,AI200+63,AI200+93))</f>
        <v>93</v>
      </c>
      <c r="BN200" s="103" t="e">
        <f>VLOOKUP($AQ200,残価残存率表!$A$4:$D$48,3)</f>
        <v>#N/A</v>
      </c>
      <c r="BO200" s="103" t="e">
        <f>VLOOKUP($AQ200,残価残存率表!$A$4:$D$48,4)</f>
        <v>#N/A</v>
      </c>
    </row>
    <row r="201" spans="1:67" ht="6" customHeight="1" x14ac:dyDescent="0.2">
      <c r="A201" s="73">
        <f t="shared" si="39"/>
        <v>0</v>
      </c>
      <c r="B201" s="917"/>
      <c r="C201" s="1000"/>
      <c r="D201" s="39"/>
      <c r="E201" s="39"/>
      <c r="F201" s="39"/>
      <c r="G201" s="39"/>
      <c r="H201" s="39"/>
      <c r="I201" s="39"/>
      <c r="J201" s="40"/>
      <c r="K201" s="74"/>
      <c r="L201" s="74"/>
      <c r="M201" s="74"/>
      <c r="N201" s="74"/>
      <c r="O201" s="74"/>
      <c r="P201" s="74"/>
      <c r="Q201" s="74"/>
      <c r="R201" s="74"/>
      <c r="S201" s="74"/>
      <c r="T201" s="74"/>
      <c r="U201" s="74"/>
      <c r="V201" s="74"/>
      <c r="W201" s="74"/>
      <c r="X201" s="74"/>
      <c r="Y201" s="74"/>
      <c r="Z201" s="74"/>
      <c r="AA201" s="74"/>
      <c r="AB201" s="74"/>
      <c r="AC201" s="74"/>
      <c r="AD201" s="74"/>
      <c r="AE201" s="75"/>
      <c r="AF201" s="75"/>
      <c r="AG201" s="171"/>
      <c r="AH201" s="970"/>
      <c r="AI201" s="76"/>
      <c r="AJ201" s="76"/>
      <c r="AK201" s="76"/>
      <c r="AL201" s="76"/>
      <c r="AM201" s="70"/>
      <c r="AN201" s="71"/>
      <c r="AO201" s="71"/>
      <c r="AP201" s="72"/>
      <c r="AQ201" s="76"/>
      <c r="AR201" s="76"/>
      <c r="AS201" s="957"/>
      <c r="AT201" s="975"/>
      <c r="AU201" s="70"/>
      <c r="AV201" s="71"/>
      <c r="AW201" s="71"/>
      <c r="AX201" s="72"/>
      <c r="AY201" s="38"/>
      <c r="AZ201" s="38"/>
      <c r="BA201" s="38"/>
      <c r="BB201" s="38"/>
      <c r="BC201" s="38"/>
      <c r="BD201" s="79"/>
      <c r="BE201" s="80"/>
      <c r="BF201" s="80"/>
      <c r="BG201" s="81"/>
      <c r="BH201" s="984"/>
      <c r="BI201" s="939"/>
      <c r="BJ201" s="27"/>
      <c r="BK201" s="178"/>
      <c r="BL201" s="103"/>
      <c r="BM201" s="103"/>
      <c r="BN201" s="103"/>
      <c r="BO201" s="103"/>
    </row>
    <row r="202" spans="1:67" ht="23.25" customHeight="1" x14ac:dyDescent="0.2">
      <c r="A202" s="73">
        <f>IF(BM202&lt;($G$2-1+93),C202,C202+10)</f>
        <v>0</v>
      </c>
      <c r="B202" s="915" t="s">
        <v>40</v>
      </c>
      <c r="C202" s="999"/>
      <c r="D202" s="180"/>
      <c r="E202" s="180"/>
      <c r="F202" s="180"/>
      <c r="G202" s="180"/>
      <c r="H202" s="180"/>
      <c r="I202" s="179"/>
      <c r="J202" s="180"/>
      <c r="K202" s="965"/>
      <c r="L202" s="966"/>
      <c r="M202" s="966"/>
      <c r="N202" s="966"/>
      <c r="O202" s="966"/>
      <c r="P202" s="966"/>
      <c r="Q202" s="966"/>
      <c r="R202" s="966"/>
      <c r="S202" s="966"/>
      <c r="T202" s="966"/>
      <c r="U202" s="966"/>
      <c r="V202" s="966"/>
      <c r="W202" s="966"/>
      <c r="X202" s="966"/>
      <c r="Y202" s="966"/>
      <c r="Z202" s="966"/>
      <c r="AA202" s="966"/>
      <c r="AB202" s="966"/>
      <c r="AC202" s="966"/>
      <c r="AD202" s="967"/>
      <c r="AE202" s="968"/>
      <c r="AF202" s="968"/>
      <c r="AG202" s="968"/>
      <c r="AH202" s="969"/>
      <c r="AI202" s="951"/>
      <c r="AJ202" s="952"/>
      <c r="AK202" s="951"/>
      <c r="AL202" s="952"/>
      <c r="AM202" s="971"/>
      <c r="AN202" s="972"/>
      <c r="AO202" s="972"/>
      <c r="AP202" s="973"/>
      <c r="AQ202" s="949"/>
      <c r="AR202" s="949"/>
      <c r="AS202" s="955" t="str">
        <f>IF(AI202="","","0.")</f>
        <v/>
      </c>
      <c r="AT202" s="974" t="str">
        <f t="shared" ref="AT202" si="47">IF(AM202*0.05&gt;=AU202,"500",IF(AI202="","",IF(BL202=1,BN202,BO202)*1000))</f>
        <v/>
      </c>
      <c r="AU202" s="943" t="str">
        <f>IF(AM202="","",IF(BL202=1,AM202*BN202,IF(AM202*BN202*POWER(BO202,(BL202-1))&lt;=AM202*0.05,AM202*0.05,INT(AM202*BN202*POWER(BO202,BL202-1)))))</f>
        <v/>
      </c>
      <c r="AV202" s="944"/>
      <c r="AW202" s="944"/>
      <c r="AX202" s="945"/>
      <c r="AY202" s="978"/>
      <c r="AZ202" s="979"/>
      <c r="BA202" s="980"/>
      <c r="BB202" s="978"/>
      <c r="BC202" s="980"/>
      <c r="BD202" s="981" t="str">
        <f>IF(BB201="",AU202,ROUNDDOWN(AU202*AY201,0))</f>
        <v/>
      </c>
      <c r="BE202" s="947"/>
      <c r="BF202" s="947"/>
      <c r="BG202" s="982"/>
      <c r="BH202" s="983"/>
      <c r="BI202" s="937"/>
      <c r="BJ202" s="27"/>
      <c r="BK202" s="178"/>
      <c r="BL202" s="183">
        <f>G155-BM202+93</f>
        <v>2</v>
      </c>
      <c r="BM202" s="103">
        <f>IF(AH202=3,AI202,IF(AH202=4,AI202+63,AI202+93))</f>
        <v>93</v>
      </c>
      <c r="BN202" s="103" t="e">
        <f>VLOOKUP($AQ202,残価残存率表!$A$4:$D$48,3)</f>
        <v>#N/A</v>
      </c>
      <c r="BO202" s="103" t="e">
        <f>VLOOKUP($AQ202,残価残存率表!$A$4:$D$48,4)</f>
        <v>#N/A</v>
      </c>
    </row>
    <row r="203" spans="1:67" ht="6" customHeight="1" thickBot="1" x14ac:dyDescent="0.25">
      <c r="B203" s="1024"/>
      <c r="C203" s="1025"/>
      <c r="D203" s="39"/>
      <c r="E203" s="39"/>
      <c r="F203" s="39"/>
      <c r="G203" s="39"/>
      <c r="H203" s="39"/>
      <c r="I203" s="39"/>
      <c r="J203" s="40"/>
      <c r="K203" s="74"/>
      <c r="L203" s="74"/>
      <c r="M203" s="74"/>
      <c r="N203" s="74"/>
      <c r="O203" s="74"/>
      <c r="P203" s="74"/>
      <c r="Q203" s="74"/>
      <c r="R203" s="74"/>
      <c r="S203" s="74"/>
      <c r="T203" s="74"/>
      <c r="U203" s="74"/>
      <c r="V203" s="74"/>
      <c r="W203" s="74"/>
      <c r="X203" s="74"/>
      <c r="Y203" s="74"/>
      <c r="Z203" s="74"/>
      <c r="AA203" s="74"/>
      <c r="AB203" s="74"/>
      <c r="AC203" s="74"/>
      <c r="AD203" s="74"/>
      <c r="AE203" s="75"/>
      <c r="AF203" s="75"/>
      <c r="AG203" s="171"/>
      <c r="AH203" s="970"/>
      <c r="AI203" s="76"/>
      <c r="AJ203" s="76"/>
      <c r="AK203" s="76"/>
      <c r="AL203" s="76"/>
      <c r="AM203" s="168"/>
      <c r="AN203" s="169"/>
      <c r="AO203" s="169"/>
      <c r="AP203" s="170"/>
      <c r="AQ203" s="182"/>
      <c r="AR203" s="182"/>
      <c r="AS203" s="956"/>
      <c r="AT203" s="1023"/>
      <c r="AU203" s="168"/>
      <c r="AV203" s="169"/>
      <c r="AW203" s="169"/>
      <c r="AX203" s="170"/>
      <c r="AY203" s="38"/>
      <c r="AZ203" s="38"/>
      <c r="BA203" s="38"/>
      <c r="BB203" s="38"/>
      <c r="BC203" s="38"/>
      <c r="BD203" s="79"/>
      <c r="BE203" s="80"/>
      <c r="BF203" s="80"/>
      <c r="BG203" s="81"/>
      <c r="BH203" s="984"/>
      <c r="BI203" s="939"/>
      <c r="BJ203" s="27"/>
      <c r="BK203" s="178"/>
      <c r="BL203" s="178"/>
      <c r="BM203" s="178"/>
      <c r="BN203" s="178"/>
      <c r="BO203" s="178"/>
    </row>
    <row r="204" spans="1:67" ht="23.25" customHeight="1" x14ac:dyDescent="0.2">
      <c r="B204" s="1001"/>
      <c r="C204" s="1002"/>
      <c r="D204" s="1002"/>
      <c r="E204" s="1002"/>
      <c r="F204" s="1002"/>
      <c r="G204" s="1002"/>
      <c r="H204" s="1002"/>
      <c r="I204" s="1002"/>
      <c r="J204" s="1002"/>
      <c r="K204" s="1002"/>
      <c r="L204" s="1002"/>
      <c r="M204" s="1002"/>
      <c r="N204" s="1002"/>
      <c r="O204" s="1002"/>
      <c r="P204" s="1002"/>
      <c r="Q204" s="1002"/>
      <c r="R204" s="1002"/>
      <c r="S204" s="1002"/>
      <c r="T204" s="1002"/>
      <c r="U204" s="1002"/>
      <c r="V204" s="1003"/>
      <c r="W204" s="1006" t="s">
        <v>15</v>
      </c>
      <c r="X204" s="1007"/>
      <c r="Y204" s="1007"/>
      <c r="Z204" s="1007"/>
      <c r="AA204" s="1007"/>
      <c r="AB204" s="1007"/>
      <c r="AC204" s="1007"/>
      <c r="AD204" s="1008"/>
      <c r="AE204" s="1012">
        <f>SUM(AE163:AG202)</f>
        <v>0</v>
      </c>
      <c r="AF204" s="1013"/>
      <c r="AG204" s="1013"/>
      <c r="AH204" s="1014"/>
      <c r="AI204" s="1015"/>
      <c r="AJ204" s="1015"/>
      <c r="AK204" s="1015"/>
      <c r="AL204" s="1016"/>
      <c r="AM204" s="1020">
        <f>SUM(AM163:AM203)</f>
        <v>0</v>
      </c>
      <c r="AN204" s="1021"/>
      <c r="AO204" s="1021"/>
      <c r="AP204" s="1022"/>
      <c r="AQ204" s="1026"/>
      <c r="AR204" s="1027"/>
      <c r="AS204" s="1027"/>
      <c r="AT204" s="1028"/>
      <c r="AU204" s="1020">
        <f>SUM(AU163:AU203)</f>
        <v>0</v>
      </c>
      <c r="AV204" s="1021"/>
      <c r="AW204" s="1021"/>
      <c r="AX204" s="1022"/>
      <c r="AY204" s="1032"/>
      <c r="AZ204" s="1027"/>
      <c r="BA204" s="1027"/>
      <c r="BB204" s="1027"/>
      <c r="BC204" s="1028"/>
      <c r="BD204" s="1033">
        <f>SUM(BD163:BD203)</f>
        <v>0</v>
      </c>
      <c r="BE204" s="1034"/>
      <c r="BF204" s="1034"/>
      <c r="BG204" s="1035"/>
      <c r="BH204" s="33"/>
      <c r="BI204" s="33"/>
      <c r="BJ204" s="178"/>
      <c r="BK204" s="178"/>
      <c r="BL204" s="178"/>
      <c r="BM204" s="178"/>
      <c r="BN204" s="178"/>
      <c r="BO204" s="178"/>
    </row>
    <row r="205" spans="1:67" ht="5.25" customHeight="1" thickBot="1" x14ac:dyDescent="0.2">
      <c r="B205" s="1004"/>
      <c r="C205" s="1004"/>
      <c r="D205" s="1004"/>
      <c r="E205" s="1004"/>
      <c r="F205" s="1004"/>
      <c r="G205" s="1004"/>
      <c r="H205" s="1004"/>
      <c r="I205" s="1004"/>
      <c r="J205" s="1004"/>
      <c r="K205" s="1004"/>
      <c r="L205" s="1004"/>
      <c r="M205" s="1004"/>
      <c r="N205" s="1004"/>
      <c r="O205" s="1004"/>
      <c r="P205" s="1004"/>
      <c r="Q205" s="1004"/>
      <c r="R205" s="1004"/>
      <c r="S205" s="1004"/>
      <c r="T205" s="1004"/>
      <c r="U205" s="1004"/>
      <c r="V205" s="1005"/>
      <c r="W205" s="1009"/>
      <c r="X205" s="1010"/>
      <c r="Y205" s="1010"/>
      <c r="Z205" s="1010"/>
      <c r="AA205" s="1010"/>
      <c r="AB205" s="1010"/>
      <c r="AC205" s="1010"/>
      <c r="AD205" s="1011"/>
      <c r="AE205" s="150"/>
      <c r="AF205" s="151"/>
      <c r="AG205" s="152"/>
      <c r="AH205" s="1017"/>
      <c r="AI205" s="1018"/>
      <c r="AJ205" s="1018"/>
      <c r="AK205" s="1018"/>
      <c r="AL205" s="1019"/>
      <c r="AM205" s="153"/>
      <c r="AN205" s="154"/>
      <c r="AO205" s="154"/>
      <c r="AP205" s="155"/>
      <c r="AQ205" s="1029"/>
      <c r="AR205" s="1030"/>
      <c r="AS205" s="1030"/>
      <c r="AT205" s="1031"/>
      <c r="AU205" s="153"/>
      <c r="AV205" s="154"/>
      <c r="AW205" s="154"/>
      <c r="AX205" s="155"/>
      <c r="AY205" s="1029"/>
      <c r="AZ205" s="1030"/>
      <c r="BA205" s="1030"/>
      <c r="BB205" s="1030"/>
      <c r="BC205" s="1031"/>
      <c r="BD205" s="153"/>
      <c r="BE205" s="154"/>
      <c r="BF205" s="154"/>
      <c r="BG205" s="156"/>
      <c r="BH205" s="33"/>
      <c r="BI205" s="33"/>
      <c r="BJ205" s="178"/>
      <c r="BK205" s="178"/>
      <c r="BL205" s="178"/>
      <c r="BM205" s="178"/>
      <c r="BN205" s="178"/>
      <c r="BO205" s="178"/>
    </row>
    <row r="206" spans="1:67" ht="7.5" customHeight="1" thickBot="1" x14ac:dyDescent="0.2">
      <c r="B206" s="23"/>
      <c r="C206" s="23"/>
      <c r="D206" s="858" t="s">
        <v>248</v>
      </c>
      <c r="E206" s="858"/>
      <c r="F206" s="858"/>
      <c r="G206" s="1036">
        <f>申告書表紙!P2</f>
        <v>2</v>
      </c>
      <c r="H206" s="1036"/>
      <c r="I206" s="858" t="s">
        <v>0</v>
      </c>
      <c r="J206" s="858"/>
      <c r="K206" s="858"/>
      <c r="L206" s="23"/>
      <c r="M206" s="23"/>
      <c r="N206" s="23"/>
      <c r="O206" s="23"/>
      <c r="P206" s="23"/>
      <c r="Q206" s="23"/>
      <c r="R206" s="914" t="s">
        <v>135</v>
      </c>
      <c r="S206" s="914"/>
      <c r="T206" s="914"/>
      <c r="U206" s="914"/>
      <c r="V206" s="914"/>
      <c r="W206" s="914"/>
      <c r="X206" s="914"/>
      <c r="Y206" s="914"/>
      <c r="Z206" s="914"/>
      <c r="AA206" s="914"/>
      <c r="AB206" s="914"/>
      <c r="AC206" s="914"/>
      <c r="AD206" s="914"/>
      <c r="AE206" s="914"/>
      <c r="AF206" s="914"/>
      <c r="AG206" s="914"/>
      <c r="AH206" s="914"/>
      <c r="AI206" s="914"/>
      <c r="AJ206" s="914"/>
      <c r="AK206" s="914"/>
      <c r="AL206" s="914"/>
      <c r="AM206" s="914"/>
      <c r="AN206" s="914"/>
      <c r="AO206" s="914"/>
      <c r="AP206" s="914"/>
      <c r="AQ206" s="914"/>
      <c r="AR206" s="914"/>
      <c r="AS206" s="914"/>
      <c r="AT206" s="914"/>
      <c r="AU206" s="24"/>
      <c r="AV206" s="24"/>
      <c r="AW206" s="24"/>
      <c r="AX206" s="24"/>
      <c r="AY206" s="178"/>
      <c r="AZ206" s="178"/>
      <c r="BA206" s="178"/>
      <c r="BB206" s="178"/>
      <c r="BC206" s="178"/>
      <c r="BD206" s="24"/>
      <c r="BE206" s="24"/>
      <c r="BF206" s="24"/>
      <c r="BG206" s="24"/>
      <c r="BH206" s="178"/>
      <c r="BI206" s="178"/>
      <c r="BJ206" s="863" t="s">
        <v>44</v>
      </c>
      <c r="BK206" s="178"/>
      <c r="BL206" s="178"/>
      <c r="BM206" s="178"/>
      <c r="BN206" s="178"/>
      <c r="BO206" s="178"/>
    </row>
    <row r="207" spans="1:67" ht="7.5" customHeight="1" thickBot="1" x14ac:dyDescent="0.2">
      <c r="B207" s="23"/>
      <c r="C207" s="23"/>
      <c r="D207" s="858"/>
      <c r="E207" s="858"/>
      <c r="F207" s="858"/>
      <c r="G207" s="1036"/>
      <c r="H207" s="1036"/>
      <c r="I207" s="858"/>
      <c r="J207" s="858"/>
      <c r="K207" s="858"/>
      <c r="L207" s="23"/>
      <c r="M207" s="23"/>
      <c r="N207" s="23"/>
      <c r="O207" s="23"/>
      <c r="P207" s="23"/>
      <c r="Q207" s="23"/>
      <c r="R207" s="914"/>
      <c r="S207" s="914"/>
      <c r="T207" s="914"/>
      <c r="U207" s="914"/>
      <c r="V207" s="914"/>
      <c r="W207" s="914"/>
      <c r="X207" s="914"/>
      <c r="Y207" s="914"/>
      <c r="Z207" s="914"/>
      <c r="AA207" s="914"/>
      <c r="AB207" s="914"/>
      <c r="AC207" s="914"/>
      <c r="AD207" s="914"/>
      <c r="AE207" s="914"/>
      <c r="AF207" s="914"/>
      <c r="AG207" s="914"/>
      <c r="AH207" s="914"/>
      <c r="AI207" s="914"/>
      <c r="AJ207" s="914"/>
      <c r="AK207" s="914"/>
      <c r="AL207" s="914"/>
      <c r="AM207" s="914"/>
      <c r="AN207" s="914"/>
      <c r="AO207" s="914"/>
      <c r="AP207" s="914"/>
      <c r="AQ207" s="914"/>
      <c r="AR207" s="914"/>
      <c r="AS207" s="914"/>
      <c r="AT207" s="914"/>
      <c r="AU207" s="864" t="s">
        <v>2</v>
      </c>
      <c r="AV207" s="865"/>
      <c r="AW207" s="865"/>
      <c r="AX207" s="865"/>
      <c r="AY207" s="865"/>
      <c r="AZ207" s="865"/>
      <c r="BA207" s="865"/>
      <c r="BB207" s="865"/>
      <c r="BC207" s="865"/>
      <c r="BD207" s="865"/>
      <c r="BE207" s="865"/>
      <c r="BF207" s="866"/>
      <c r="BG207" s="870" t="s">
        <v>254</v>
      </c>
      <c r="BH207" s="871"/>
      <c r="BI207" s="874" t="s">
        <v>3</v>
      </c>
      <c r="BJ207" s="863"/>
      <c r="BK207" s="178"/>
      <c r="BL207" s="178"/>
      <c r="BM207" s="178"/>
      <c r="BN207" s="178"/>
      <c r="BO207" s="178"/>
    </row>
    <row r="208" spans="1:67" ht="7.5" customHeight="1" x14ac:dyDescent="0.15">
      <c r="B208" s="895" t="s">
        <v>16</v>
      </c>
      <c r="C208" s="897" t="s">
        <v>1</v>
      </c>
      <c r="D208" s="897"/>
      <c r="E208" s="897"/>
      <c r="F208" s="897"/>
      <c r="G208" s="897"/>
      <c r="H208" s="897"/>
      <c r="I208" s="897"/>
      <c r="J208" s="897"/>
      <c r="K208" s="897"/>
      <c r="L208" s="897"/>
      <c r="M208" s="897"/>
      <c r="N208" s="897"/>
      <c r="O208" s="897"/>
      <c r="P208" s="899" t="s">
        <v>16</v>
      </c>
      <c r="Q208" s="900"/>
      <c r="R208" s="914"/>
      <c r="S208" s="914"/>
      <c r="T208" s="914"/>
      <c r="U208" s="914"/>
      <c r="V208" s="914"/>
      <c r="W208" s="914"/>
      <c r="X208" s="914"/>
      <c r="Y208" s="914"/>
      <c r="Z208" s="914"/>
      <c r="AA208" s="914"/>
      <c r="AB208" s="914"/>
      <c r="AC208" s="914"/>
      <c r="AD208" s="914"/>
      <c r="AE208" s="914"/>
      <c r="AF208" s="914"/>
      <c r="AG208" s="914"/>
      <c r="AH208" s="914"/>
      <c r="AI208" s="914"/>
      <c r="AJ208" s="914"/>
      <c r="AK208" s="914"/>
      <c r="AL208" s="914"/>
      <c r="AM208" s="914"/>
      <c r="AN208" s="914"/>
      <c r="AO208" s="914"/>
      <c r="AP208" s="914"/>
      <c r="AQ208" s="914"/>
      <c r="AR208" s="914"/>
      <c r="AS208" s="914"/>
      <c r="AT208" s="914"/>
      <c r="AU208" s="867"/>
      <c r="AV208" s="868"/>
      <c r="AW208" s="868"/>
      <c r="AX208" s="868"/>
      <c r="AY208" s="868"/>
      <c r="AZ208" s="868"/>
      <c r="BA208" s="868"/>
      <c r="BB208" s="868"/>
      <c r="BC208" s="868"/>
      <c r="BD208" s="868"/>
      <c r="BE208" s="868"/>
      <c r="BF208" s="869"/>
      <c r="BG208" s="872"/>
      <c r="BH208" s="873"/>
      <c r="BI208" s="875"/>
      <c r="BJ208" s="863"/>
      <c r="BK208" s="178"/>
      <c r="BL208" s="178"/>
      <c r="BM208" s="178"/>
      <c r="BN208" s="178"/>
      <c r="BO208" s="178"/>
    </row>
    <row r="209" spans="1:67" ht="7.5" customHeight="1" x14ac:dyDescent="0.15">
      <c r="B209" s="896"/>
      <c r="C209" s="898"/>
      <c r="D209" s="898"/>
      <c r="E209" s="898"/>
      <c r="F209" s="898"/>
      <c r="G209" s="898"/>
      <c r="H209" s="898"/>
      <c r="I209" s="898"/>
      <c r="J209" s="898"/>
      <c r="K209" s="898"/>
      <c r="L209" s="898"/>
      <c r="M209" s="898"/>
      <c r="N209" s="898"/>
      <c r="O209" s="898"/>
      <c r="P209" s="901"/>
      <c r="Q209" s="902"/>
      <c r="R209" s="914"/>
      <c r="S209" s="914"/>
      <c r="T209" s="914"/>
      <c r="U209" s="914"/>
      <c r="V209" s="914"/>
      <c r="W209" s="914"/>
      <c r="X209" s="914"/>
      <c r="Y209" s="914"/>
      <c r="Z209" s="914"/>
      <c r="AA209" s="914"/>
      <c r="AB209" s="914"/>
      <c r="AC209" s="914"/>
      <c r="AD209" s="914"/>
      <c r="AE209" s="914"/>
      <c r="AF209" s="914"/>
      <c r="AG209" s="914"/>
      <c r="AH209" s="914"/>
      <c r="AI209" s="914"/>
      <c r="AJ209" s="914"/>
      <c r="AK209" s="914"/>
      <c r="AL209" s="914"/>
      <c r="AM209" s="914"/>
      <c r="AN209" s="914"/>
      <c r="AO209" s="914"/>
      <c r="AP209" s="914"/>
      <c r="AQ209" s="914"/>
      <c r="AR209" s="914"/>
      <c r="AS209" s="914"/>
      <c r="AT209" s="914"/>
      <c r="AU209" s="903">
        <f>申告書表紙!G22</f>
        <v>0</v>
      </c>
      <c r="AV209" s="904"/>
      <c r="AW209" s="904"/>
      <c r="AX209" s="904"/>
      <c r="AY209" s="904"/>
      <c r="AZ209" s="904"/>
      <c r="BA209" s="904"/>
      <c r="BB209" s="904"/>
      <c r="BC209" s="904"/>
      <c r="BD209" s="904"/>
      <c r="BE209" s="904"/>
      <c r="BF209" s="904"/>
      <c r="BG209" s="872"/>
      <c r="BH209" s="873"/>
      <c r="BI209" s="875"/>
      <c r="BJ209" s="863"/>
      <c r="BK209" s="178"/>
      <c r="BL209" s="178"/>
      <c r="BM209" s="178"/>
      <c r="BN209" s="178"/>
      <c r="BO209" s="178"/>
    </row>
    <row r="210" spans="1:67" ht="23.25" customHeight="1" thickBot="1" x14ac:dyDescent="0.2">
      <c r="B210" s="148"/>
      <c r="C210" s="30">
        <f>申告書表紙!AI4</f>
        <v>0</v>
      </c>
      <c r="D210" s="30">
        <f>申告書表紙!AJ4</f>
        <v>0</v>
      </c>
      <c r="E210" s="30">
        <f>申告書表紙!AK4</f>
        <v>0</v>
      </c>
      <c r="F210" s="30">
        <f>申告書表紙!AL4</f>
        <v>0</v>
      </c>
      <c r="G210" s="30">
        <f>申告書表紙!AM4</f>
        <v>0</v>
      </c>
      <c r="H210" s="30">
        <f>申告書表紙!AN4</f>
        <v>0</v>
      </c>
      <c r="I210" s="30">
        <f>申告書表紙!AO4</f>
        <v>0</v>
      </c>
      <c r="J210" s="30">
        <f>申告書表紙!AP4</f>
        <v>0</v>
      </c>
      <c r="K210" s="30">
        <f>申告書表紙!AQ4</f>
        <v>0</v>
      </c>
      <c r="L210" s="30">
        <f>申告書表紙!AR4</f>
        <v>0</v>
      </c>
      <c r="M210" s="30">
        <f>申告書表紙!AS4</f>
        <v>0</v>
      </c>
      <c r="N210" s="30">
        <f>申告書表紙!AT4</f>
        <v>0</v>
      </c>
      <c r="O210" s="184">
        <f>申告書表紙!AU4</f>
        <v>0</v>
      </c>
      <c r="P210" s="25"/>
      <c r="Q210" s="26"/>
      <c r="R210" s="907"/>
      <c r="S210" s="908"/>
      <c r="T210" s="908"/>
      <c r="U210" s="908"/>
      <c r="V210" s="908"/>
      <c r="W210" s="908"/>
      <c r="X210" s="908"/>
      <c r="Y210" s="908"/>
      <c r="Z210" s="908"/>
      <c r="AA210" s="908"/>
      <c r="AB210" s="908"/>
      <c r="AC210" s="908"/>
      <c r="AD210" s="908"/>
      <c r="AE210" s="908"/>
      <c r="AF210" s="908"/>
      <c r="AG210" s="908"/>
      <c r="AH210" s="908"/>
      <c r="AI210" s="908"/>
      <c r="AJ210" s="908"/>
      <c r="AK210" s="908"/>
      <c r="AL210" s="908"/>
      <c r="AM210" s="908"/>
      <c r="AN210" s="908"/>
      <c r="AO210" s="908"/>
      <c r="AP210" s="908"/>
      <c r="AQ210" s="908"/>
      <c r="AR210" s="908"/>
      <c r="AS210" s="908"/>
      <c r="AT210" s="909"/>
      <c r="AU210" s="905"/>
      <c r="AV210" s="906"/>
      <c r="AW210" s="906"/>
      <c r="AX210" s="906"/>
      <c r="AY210" s="906"/>
      <c r="AZ210" s="906"/>
      <c r="BA210" s="906"/>
      <c r="BB210" s="906"/>
      <c r="BC210" s="906"/>
      <c r="BD210" s="906"/>
      <c r="BE210" s="906"/>
      <c r="BF210" s="906"/>
      <c r="BG210" s="910">
        <v>5</v>
      </c>
      <c r="BH210" s="911"/>
      <c r="BI210" s="28" t="s">
        <v>4</v>
      </c>
      <c r="BJ210" s="863"/>
      <c r="BK210" s="178"/>
      <c r="BL210" s="178"/>
      <c r="BM210" s="178"/>
      <c r="BN210" s="178"/>
      <c r="BO210" s="178"/>
    </row>
    <row r="211" spans="1:67" ht="11.25" customHeight="1" x14ac:dyDescent="0.15">
      <c r="B211" s="883" t="s">
        <v>5</v>
      </c>
      <c r="C211" s="885" t="s">
        <v>6</v>
      </c>
      <c r="D211" s="887" t="s">
        <v>45</v>
      </c>
      <c r="E211" s="887"/>
      <c r="F211" s="887"/>
      <c r="G211" s="887"/>
      <c r="H211" s="887"/>
      <c r="I211" s="887"/>
      <c r="J211" s="887"/>
      <c r="K211" s="889" t="s">
        <v>7</v>
      </c>
      <c r="L211" s="889"/>
      <c r="M211" s="889"/>
      <c r="N211" s="889"/>
      <c r="O211" s="889"/>
      <c r="P211" s="889"/>
      <c r="Q211" s="889"/>
      <c r="R211" s="889"/>
      <c r="S211" s="889"/>
      <c r="T211" s="889"/>
      <c r="U211" s="889"/>
      <c r="V211" s="889"/>
      <c r="W211" s="889"/>
      <c r="X211" s="889"/>
      <c r="Y211" s="889"/>
      <c r="Z211" s="889"/>
      <c r="AA211" s="889"/>
      <c r="AB211" s="889"/>
      <c r="AC211" s="889"/>
      <c r="AD211" s="889"/>
      <c r="AE211" s="891" t="s">
        <v>8</v>
      </c>
      <c r="AF211" s="891"/>
      <c r="AG211" s="891"/>
      <c r="AH211" s="893" t="s">
        <v>9</v>
      </c>
      <c r="AI211" s="893"/>
      <c r="AJ211" s="893"/>
      <c r="AK211" s="893"/>
      <c r="AL211" s="893"/>
      <c r="AM211" s="876" t="s">
        <v>50</v>
      </c>
      <c r="AN211" s="876"/>
      <c r="AO211" s="876"/>
      <c r="AP211" s="876"/>
      <c r="AQ211" s="877" t="s">
        <v>51</v>
      </c>
      <c r="AR211" s="878"/>
      <c r="AS211" s="927" t="s">
        <v>53</v>
      </c>
      <c r="AT211" s="927"/>
      <c r="AU211" s="876" t="s">
        <v>108</v>
      </c>
      <c r="AV211" s="876"/>
      <c r="AW211" s="876"/>
      <c r="AX211" s="876"/>
      <c r="AY211" s="928" t="s">
        <v>112</v>
      </c>
      <c r="AZ211" s="929"/>
      <c r="BA211" s="929"/>
      <c r="BB211" s="929"/>
      <c r="BC211" s="929"/>
      <c r="BD211" s="931" t="s">
        <v>16</v>
      </c>
      <c r="BE211" s="932"/>
      <c r="BF211" s="932"/>
      <c r="BG211" s="933"/>
      <c r="BH211" s="877" t="s">
        <v>58</v>
      </c>
      <c r="BI211" s="880" t="s">
        <v>59</v>
      </c>
      <c r="BJ211" s="863"/>
      <c r="BK211" s="178"/>
      <c r="BL211" s="178"/>
      <c r="BM211" s="178"/>
      <c r="BN211" s="178"/>
      <c r="BO211" s="178"/>
    </row>
    <row r="212" spans="1:67" ht="9.75" customHeight="1" x14ac:dyDescent="0.15">
      <c r="B212" s="884"/>
      <c r="C212" s="886"/>
      <c r="D212" s="888"/>
      <c r="E212" s="888"/>
      <c r="F212" s="888"/>
      <c r="G212" s="888"/>
      <c r="H212" s="888"/>
      <c r="I212" s="888"/>
      <c r="J212" s="888"/>
      <c r="K212" s="890"/>
      <c r="L212" s="890"/>
      <c r="M212" s="890"/>
      <c r="N212" s="890"/>
      <c r="O212" s="890"/>
      <c r="P212" s="890"/>
      <c r="Q212" s="890"/>
      <c r="R212" s="890"/>
      <c r="S212" s="890"/>
      <c r="T212" s="890"/>
      <c r="U212" s="890"/>
      <c r="V212" s="890"/>
      <c r="W212" s="890"/>
      <c r="X212" s="890"/>
      <c r="Y212" s="890"/>
      <c r="Z212" s="890"/>
      <c r="AA212" s="890"/>
      <c r="AB212" s="890"/>
      <c r="AC212" s="890"/>
      <c r="AD212" s="890"/>
      <c r="AE212" s="892"/>
      <c r="AF212" s="892"/>
      <c r="AG212" s="892"/>
      <c r="AH212" s="894"/>
      <c r="AI212" s="894"/>
      <c r="AJ212" s="894"/>
      <c r="AK212" s="894"/>
      <c r="AL212" s="894"/>
      <c r="AM212" s="922" t="s">
        <v>54</v>
      </c>
      <c r="AN212" s="922"/>
      <c r="AO212" s="922"/>
      <c r="AP212" s="922"/>
      <c r="AQ212" s="879"/>
      <c r="AR212" s="879"/>
      <c r="AS212" s="924" t="s">
        <v>52</v>
      </c>
      <c r="AT212" s="924"/>
      <c r="AU212" s="922" t="s">
        <v>55</v>
      </c>
      <c r="AV212" s="922"/>
      <c r="AW212" s="922"/>
      <c r="AX212" s="922"/>
      <c r="AY212" s="930"/>
      <c r="AZ212" s="930"/>
      <c r="BA212" s="930"/>
      <c r="BB212" s="930"/>
      <c r="BC212" s="930"/>
      <c r="BD212" s="922" t="s">
        <v>110</v>
      </c>
      <c r="BE212" s="922"/>
      <c r="BF212" s="922"/>
      <c r="BG212" s="922"/>
      <c r="BH212" s="879"/>
      <c r="BI212" s="881"/>
      <c r="BJ212" s="863"/>
      <c r="BK212" s="178"/>
      <c r="BL212" s="178"/>
      <c r="BM212" s="178"/>
      <c r="BN212" s="178"/>
      <c r="BO212" s="178"/>
    </row>
    <row r="213" spans="1:67" ht="18" customHeight="1" x14ac:dyDescent="0.15">
      <c r="B213" s="884"/>
      <c r="C213" s="886"/>
      <c r="D213" s="888"/>
      <c r="E213" s="888"/>
      <c r="F213" s="888"/>
      <c r="G213" s="888"/>
      <c r="H213" s="888"/>
      <c r="I213" s="888"/>
      <c r="J213" s="888"/>
      <c r="K213" s="890"/>
      <c r="L213" s="890"/>
      <c r="M213" s="890"/>
      <c r="N213" s="890"/>
      <c r="O213" s="890"/>
      <c r="P213" s="890"/>
      <c r="Q213" s="890"/>
      <c r="R213" s="890"/>
      <c r="S213" s="890"/>
      <c r="T213" s="890"/>
      <c r="U213" s="890"/>
      <c r="V213" s="890"/>
      <c r="W213" s="890"/>
      <c r="X213" s="890"/>
      <c r="Y213" s="890"/>
      <c r="Z213" s="890"/>
      <c r="AA213" s="890"/>
      <c r="AB213" s="890"/>
      <c r="AC213" s="890"/>
      <c r="AD213" s="890"/>
      <c r="AE213" s="892"/>
      <c r="AF213" s="892"/>
      <c r="AG213" s="892"/>
      <c r="AH213" s="181" t="s">
        <v>12</v>
      </c>
      <c r="AI213" s="894" t="s">
        <v>13</v>
      </c>
      <c r="AJ213" s="894"/>
      <c r="AK213" s="894" t="s">
        <v>14</v>
      </c>
      <c r="AL213" s="894"/>
      <c r="AM213" s="923"/>
      <c r="AN213" s="923"/>
      <c r="AO213" s="923"/>
      <c r="AP213" s="923"/>
      <c r="AQ213" s="879"/>
      <c r="AR213" s="879"/>
      <c r="AS213" s="925"/>
      <c r="AT213" s="925"/>
      <c r="AU213" s="923"/>
      <c r="AV213" s="923"/>
      <c r="AW213" s="923"/>
      <c r="AX213" s="923"/>
      <c r="AY213" s="894" t="s">
        <v>56</v>
      </c>
      <c r="AZ213" s="894"/>
      <c r="BA213" s="894"/>
      <c r="BB213" s="926" t="s">
        <v>57</v>
      </c>
      <c r="BC213" s="926"/>
      <c r="BD213" s="923"/>
      <c r="BE213" s="923"/>
      <c r="BF213" s="923"/>
      <c r="BG213" s="923"/>
      <c r="BH213" s="879"/>
      <c r="BI213" s="882"/>
      <c r="BJ213" s="863"/>
      <c r="BK213" s="178"/>
      <c r="BL213" s="178"/>
      <c r="BM213" s="178"/>
      <c r="BN213" s="178"/>
      <c r="BO213" s="178"/>
    </row>
    <row r="214" spans="1:67" ht="11.25" customHeight="1" x14ac:dyDescent="0.15">
      <c r="B214" s="915" t="s">
        <v>23</v>
      </c>
      <c r="C214" s="32"/>
      <c r="D214" s="918"/>
      <c r="E214" s="920"/>
      <c r="F214" s="920"/>
      <c r="G214" s="920"/>
      <c r="H214" s="920"/>
      <c r="I214" s="988"/>
      <c r="J214" s="990"/>
      <c r="K214" s="965"/>
      <c r="L214" s="966"/>
      <c r="M214" s="966"/>
      <c r="N214" s="966"/>
      <c r="O214" s="966"/>
      <c r="P214" s="966"/>
      <c r="Q214" s="966"/>
      <c r="R214" s="966"/>
      <c r="S214" s="966"/>
      <c r="T214" s="966"/>
      <c r="U214" s="966"/>
      <c r="V214" s="966"/>
      <c r="W214" s="966"/>
      <c r="X214" s="966"/>
      <c r="Y214" s="966"/>
      <c r="Z214" s="966"/>
      <c r="AA214" s="966"/>
      <c r="AB214" s="966"/>
      <c r="AC214" s="966"/>
      <c r="AD214" s="967"/>
      <c r="AE214" s="951"/>
      <c r="AF214" s="995"/>
      <c r="AG214" s="952"/>
      <c r="AH214" s="969"/>
      <c r="AI214" s="949"/>
      <c r="AJ214" s="949"/>
      <c r="AK214" s="949"/>
      <c r="AL214" s="949"/>
      <c r="AM214" s="46"/>
      <c r="AN214" s="47"/>
      <c r="AO214" s="47"/>
      <c r="AP214" s="48"/>
      <c r="AQ214" s="951"/>
      <c r="AR214" s="952"/>
      <c r="AS214" s="955"/>
      <c r="AT214" s="958"/>
      <c r="AU214" s="46" t="s">
        <v>46</v>
      </c>
      <c r="AV214" s="47" t="s">
        <v>47</v>
      </c>
      <c r="AW214" s="47" t="s">
        <v>48</v>
      </c>
      <c r="AX214" s="48" t="s">
        <v>49</v>
      </c>
      <c r="AY214" s="949"/>
      <c r="AZ214" s="949"/>
      <c r="BA214" s="949"/>
      <c r="BB214" s="961"/>
      <c r="BC214" s="961"/>
      <c r="BD214" s="46" t="s">
        <v>46</v>
      </c>
      <c r="BE214" s="47" t="s">
        <v>47</v>
      </c>
      <c r="BF214" s="47" t="s">
        <v>48</v>
      </c>
      <c r="BG214" s="48" t="s">
        <v>49</v>
      </c>
      <c r="BH214" s="934"/>
      <c r="BI214" s="937"/>
      <c r="BJ214" s="863"/>
      <c r="BK214" s="178"/>
      <c r="BL214" s="103" t="s">
        <v>145</v>
      </c>
      <c r="BM214" s="103" t="s">
        <v>146</v>
      </c>
      <c r="BN214" s="103" t="s">
        <v>147</v>
      </c>
      <c r="BO214" s="103" t="s">
        <v>148</v>
      </c>
    </row>
    <row r="215" spans="1:67" ht="18.75" customHeight="1" x14ac:dyDescent="0.2">
      <c r="A215" s="73">
        <f>IF(BM215&lt;($G$2-1+93),C215,C215+10)</f>
        <v>0</v>
      </c>
      <c r="B215" s="916"/>
      <c r="C215" s="976"/>
      <c r="D215" s="919"/>
      <c r="E215" s="921"/>
      <c r="F215" s="921"/>
      <c r="G215" s="921"/>
      <c r="H215" s="921"/>
      <c r="I215" s="989"/>
      <c r="J215" s="991"/>
      <c r="K215" s="992"/>
      <c r="L215" s="993"/>
      <c r="M215" s="993"/>
      <c r="N215" s="993"/>
      <c r="O215" s="993"/>
      <c r="P215" s="993"/>
      <c r="Q215" s="993"/>
      <c r="R215" s="993"/>
      <c r="S215" s="993"/>
      <c r="T215" s="993"/>
      <c r="U215" s="993"/>
      <c r="V215" s="993"/>
      <c r="W215" s="993"/>
      <c r="X215" s="993"/>
      <c r="Y215" s="993"/>
      <c r="Z215" s="993"/>
      <c r="AA215" s="993"/>
      <c r="AB215" s="993"/>
      <c r="AC215" s="993"/>
      <c r="AD215" s="994"/>
      <c r="AE215" s="953"/>
      <c r="AF215" s="996"/>
      <c r="AG215" s="954"/>
      <c r="AH215" s="997"/>
      <c r="AI215" s="950"/>
      <c r="AJ215" s="950"/>
      <c r="AK215" s="950"/>
      <c r="AL215" s="950"/>
      <c r="AM215" s="940"/>
      <c r="AN215" s="941"/>
      <c r="AO215" s="941"/>
      <c r="AP215" s="942"/>
      <c r="AQ215" s="953"/>
      <c r="AR215" s="954"/>
      <c r="AS215" s="956"/>
      <c r="AT215" s="959"/>
      <c r="AU215" s="943" t="str">
        <f>IF(AM215="","",IF(BL215=1,AM215*BN215,IF(AM215*BN215*POWER(BO215,(BL215-1))&lt;=AM215*0.05,AM215*0.05,INT(AM215*BN215*POWER(BO215,BL215-1)))))</f>
        <v/>
      </c>
      <c r="AV215" s="944"/>
      <c r="AW215" s="944"/>
      <c r="AX215" s="945"/>
      <c r="AY215" s="950"/>
      <c r="AZ215" s="950"/>
      <c r="BA215" s="950"/>
      <c r="BB215" s="962"/>
      <c r="BC215" s="962"/>
      <c r="BD215" s="946" t="str">
        <f>IF(BB214="",AU215,ROUNDDOWN(AU215*AY214,0))</f>
        <v/>
      </c>
      <c r="BE215" s="947"/>
      <c r="BF215" s="947"/>
      <c r="BG215" s="948"/>
      <c r="BH215" s="935"/>
      <c r="BI215" s="938"/>
      <c r="BJ215" s="863"/>
      <c r="BK215" s="178"/>
      <c r="BL215" s="183">
        <f>G206-BM215+93</f>
        <v>2</v>
      </c>
      <c r="BM215" s="103">
        <f>IF(AH214=3,AI214,IF(AH214=4,AI214+63,AI214+93))</f>
        <v>93</v>
      </c>
      <c r="BN215" s="103" t="e">
        <f>VLOOKUP($AQ214,残価残存率表!$A$4:$D$48,3)</f>
        <v>#N/A</v>
      </c>
      <c r="BO215" s="103" t="e">
        <f>VLOOKUP($AQ214,残価残存率表!$A$4:$D$48,4)</f>
        <v>#N/A</v>
      </c>
    </row>
    <row r="216" spans="1:67" ht="6" customHeight="1" x14ac:dyDescent="0.2">
      <c r="A216" s="73">
        <f t="shared" ref="A216:A236" si="48">IF(BM216&lt;($G$2-1+63),C216,C216+10)</f>
        <v>0</v>
      </c>
      <c r="B216" s="917"/>
      <c r="C216" s="977"/>
      <c r="D216" s="39"/>
      <c r="E216" s="39"/>
      <c r="F216" s="39"/>
      <c r="G216" s="39"/>
      <c r="H216" s="39"/>
      <c r="I216" s="39"/>
      <c r="J216" s="40"/>
      <c r="K216" s="74"/>
      <c r="L216" s="74"/>
      <c r="M216" s="74"/>
      <c r="N216" s="74"/>
      <c r="O216" s="74"/>
      <c r="P216" s="74"/>
      <c r="Q216" s="74"/>
      <c r="R216" s="74"/>
      <c r="S216" s="74"/>
      <c r="T216" s="74"/>
      <c r="U216" s="74"/>
      <c r="V216" s="74"/>
      <c r="W216" s="74"/>
      <c r="X216" s="74"/>
      <c r="Y216" s="74"/>
      <c r="Z216" s="74"/>
      <c r="AA216" s="74"/>
      <c r="AB216" s="74"/>
      <c r="AC216" s="74"/>
      <c r="AD216" s="74"/>
      <c r="AE216" s="75"/>
      <c r="AF216" s="75"/>
      <c r="AG216" s="75"/>
      <c r="AH216" s="998"/>
      <c r="AI216" s="76"/>
      <c r="AJ216" s="76"/>
      <c r="AK216" s="76"/>
      <c r="AL216" s="76"/>
      <c r="AM216" s="70"/>
      <c r="AN216" s="71"/>
      <c r="AO216" s="71"/>
      <c r="AP216" s="72"/>
      <c r="AQ216" s="76"/>
      <c r="AR216" s="76"/>
      <c r="AS216" s="957"/>
      <c r="AT216" s="960"/>
      <c r="AU216" s="70"/>
      <c r="AV216" s="71"/>
      <c r="AW216" s="71"/>
      <c r="AX216" s="72"/>
      <c r="AY216" s="76"/>
      <c r="AZ216" s="76"/>
      <c r="BA216" s="76"/>
      <c r="BB216" s="77"/>
      <c r="BC216" s="77"/>
      <c r="BD216" s="79"/>
      <c r="BE216" s="80"/>
      <c r="BF216" s="80"/>
      <c r="BG216" s="81"/>
      <c r="BH216" s="936"/>
      <c r="BI216" s="939"/>
      <c r="BJ216" s="863"/>
      <c r="BK216" s="178"/>
      <c r="BL216" s="103"/>
      <c r="BM216" s="103"/>
      <c r="BN216" s="103"/>
      <c r="BO216" s="103"/>
    </row>
    <row r="217" spans="1:67" ht="23.25" customHeight="1" x14ac:dyDescent="0.2">
      <c r="A217" s="73">
        <f>IF(BM217&lt;($G$2-1+93),C217,C217+10)</f>
        <v>0</v>
      </c>
      <c r="B217" s="915" t="s">
        <v>41</v>
      </c>
      <c r="C217" s="963"/>
      <c r="D217" s="180"/>
      <c r="E217" s="180"/>
      <c r="F217" s="180"/>
      <c r="G217" s="180"/>
      <c r="H217" s="180"/>
      <c r="I217" s="179"/>
      <c r="J217" s="180"/>
      <c r="K217" s="965"/>
      <c r="L217" s="966"/>
      <c r="M217" s="966"/>
      <c r="N217" s="966"/>
      <c r="O217" s="966"/>
      <c r="P217" s="966"/>
      <c r="Q217" s="966"/>
      <c r="R217" s="966"/>
      <c r="S217" s="966"/>
      <c r="T217" s="966"/>
      <c r="U217" s="966"/>
      <c r="V217" s="966"/>
      <c r="W217" s="966"/>
      <c r="X217" s="966"/>
      <c r="Y217" s="966"/>
      <c r="Z217" s="966"/>
      <c r="AA217" s="966"/>
      <c r="AB217" s="966"/>
      <c r="AC217" s="966"/>
      <c r="AD217" s="967"/>
      <c r="AE217" s="968"/>
      <c r="AF217" s="968"/>
      <c r="AG217" s="968"/>
      <c r="AH217" s="969"/>
      <c r="AI217" s="951"/>
      <c r="AJ217" s="952"/>
      <c r="AK217" s="951"/>
      <c r="AL217" s="952"/>
      <c r="AM217" s="971"/>
      <c r="AN217" s="972"/>
      <c r="AO217" s="972"/>
      <c r="AP217" s="973"/>
      <c r="AQ217" s="949"/>
      <c r="AR217" s="949"/>
      <c r="AS217" s="955"/>
      <c r="AT217" s="974"/>
      <c r="AU217" s="943" t="str">
        <f>IF(AM217="","",IF(BL217=1,AM217*BN217,IF(AM217*BN217*POWER(BO217,(BL217-1))&lt;=AM217*0.05,AM217*0.05,INT(AM217*BN217*POWER(BO217,BL217-1)))))</f>
        <v/>
      </c>
      <c r="AV217" s="944"/>
      <c r="AW217" s="944"/>
      <c r="AX217" s="945"/>
      <c r="AY217" s="978"/>
      <c r="AZ217" s="979"/>
      <c r="BA217" s="980"/>
      <c r="BB217" s="978"/>
      <c r="BC217" s="980"/>
      <c r="BD217" s="985" t="str">
        <f>IF(BB216="",AU217,ROUNDDOWN(AU217*AY216,0))</f>
        <v/>
      </c>
      <c r="BE217" s="986"/>
      <c r="BF217" s="986"/>
      <c r="BG217" s="987"/>
      <c r="BH217" s="983"/>
      <c r="BI217" s="937"/>
      <c r="BJ217" s="863"/>
      <c r="BK217" s="178"/>
      <c r="BL217" s="183">
        <f>G206-BM217+93</f>
        <v>2</v>
      </c>
      <c r="BM217" s="103">
        <f>IF(AH217=3,AI217,IF(AH217=4,AI217+63,AI217+93))</f>
        <v>93</v>
      </c>
      <c r="BN217" s="103" t="e">
        <f>VLOOKUP($AQ217,残価残存率表!$A$4:$D$48,3)</f>
        <v>#N/A</v>
      </c>
      <c r="BO217" s="103" t="e">
        <f>VLOOKUP($AQ217,残価残存率表!$A$4:$D$48,4)</f>
        <v>#N/A</v>
      </c>
    </row>
    <row r="218" spans="1:67" ht="6" customHeight="1" x14ac:dyDescent="0.2">
      <c r="A218" s="73">
        <f t="shared" si="48"/>
        <v>0</v>
      </c>
      <c r="B218" s="917"/>
      <c r="C218" s="964"/>
      <c r="D218" s="39"/>
      <c r="E218" s="39"/>
      <c r="F218" s="39"/>
      <c r="G218" s="39"/>
      <c r="H218" s="39"/>
      <c r="I218" s="39"/>
      <c r="J218" s="40"/>
      <c r="K218" s="74"/>
      <c r="L218" s="74"/>
      <c r="M218" s="74"/>
      <c r="N218" s="74"/>
      <c r="O218" s="74"/>
      <c r="P218" s="74"/>
      <c r="Q218" s="74"/>
      <c r="R218" s="74"/>
      <c r="S218" s="74"/>
      <c r="T218" s="74"/>
      <c r="U218" s="74"/>
      <c r="V218" s="74"/>
      <c r="W218" s="74"/>
      <c r="X218" s="74"/>
      <c r="Y218" s="74"/>
      <c r="Z218" s="74"/>
      <c r="AA218" s="74"/>
      <c r="AB218" s="74"/>
      <c r="AC218" s="74"/>
      <c r="AD218" s="74"/>
      <c r="AE218" s="75"/>
      <c r="AF218" s="75"/>
      <c r="AG218" s="171"/>
      <c r="AH218" s="970"/>
      <c r="AI218" s="76"/>
      <c r="AJ218" s="76"/>
      <c r="AK218" s="76"/>
      <c r="AL218" s="76"/>
      <c r="AM218" s="70"/>
      <c r="AN218" s="71"/>
      <c r="AO218" s="71"/>
      <c r="AP218" s="72"/>
      <c r="AQ218" s="76"/>
      <c r="AR218" s="76"/>
      <c r="AS218" s="957"/>
      <c r="AT218" s="975"/>
      <c r="AU218" s="70"/>
      <c r="AV218" s="71"/>
      <c r="AW218" s="71"/>
      <c r="AX218" s="72"/>
      <c r="AY218" s="78"/>
      <c r="AZ218" s="78"/>
      <c r="BA218" s="78"/>
      <c r="BB218" s="78"/>
      <c r="BC218" s="78"/>
      <c r="BD218" s="79"/>
      <c r="BE218" s="80"/>
      <c r="BF218" s="80"/>
      <c r="BG218" s="81"/>
      <c r="BH218" s="984"/>
      <c r="BI218" s="939"/>
      <c r="BJ218" s="863"/>
      <c r="BK218" s="178"/>
      <c r="BL218" s="103"/>
      <c r="BM218" s="103"/>
      <c r="BN218" s="103"/>
      <c r="BO218" s="103"/>
    </row>
    <row r="219" spans="1:67" ht="23.25" customHeight="1" x14ac:dyDescent="0.2">
      <c r="A219" s="73">
        <f>IF(BM219&lt;($G$2-1+93),C219,C219+10)</f>
        <v>0</v>
      </c>
      <c r="B219" s="915" t="s">
        <v>42</v>
      </c>
      <c r="C219" s="963"/>
      <c r="D219" s="180"/>
      <c r="E219" s="180"/>
      <c r="F219" s="180"/>
      <c r="G219" s="180"/>
      <c r="H219" s="180"/>
      <c r="I219" s="179"/>
      <c r="J219" s="180"/>
      <c r="K219" s="965"/>
      <c r="L219" s="966"/>
      <c r="M219" s="966"/>
      <c r="N219" s="966"/>
      <c r="O219" s="966"/>
      <c r="P219" s="966"/>
      <c r="Q219" s="966"/>
      <c r="R219" s="966"/>
      <c r="S219" s="966"/>
      <c r="T219" s="966"/>
      <c r="U219" s="966"/>
      <c r="V219" s="966"/>
      <c r="W219" s="966"/>
      <c r="X219" s="966"/>
      <c r="Y219" s="966"/>
      <c r="Z219" s="966"/>
      <c r="AA219" s="966"/>
      <c r="AB219" s="966"/>
      <c r="AC219" s="966"/>
      <c r="AD219" s="967"/>
      <c r="AE219" s="968"/>
      <c r="AF219" s="968"/>
      <c r="AG219" s="968"/>
      <c r="AH219" s="969"/>
      <c r="AI219" s="951"/>
      <c r="AJ219" s="952"/>
      <c r="AK219" s="951"/>
      <c r="AL219" s="952"/>
      <c r="AM219" s="971"/>
      <c r="AN219" s="972"/>
      <c r="AO219" s="972"/>
      <c r="AP219" s="973"/>
      <c r="AQ219" s="949"/>
      <c r="AR219" s="949"/>
      <c r="AS219" s="955"/>
      <c r="AT219" s="974"/>
      <c r="AU219" s="943" t="str">
        <f>IF(AM219="","",IF(BL219=1,AM219*BN219,IF(AM219*BN219*POWER(BO219,(BL219-1))&lt;=AM219*0.05,AM219*0.05,INT(AM219*BN219*POWER(BO219,BL219-1)))))</f>
        <v/>
      </c>
      <c r="AV219" s="944"/>
      <c r="AW219" s="944"/>
      <c r="AX219" s="945"/>
      <c r="AY219" s="978"/>
      <c r="AZ219" s="979"/>
      <c r="BA219" s="980"/>
      <c r="BB219" s="978"/>
      <c r="BC219" s="980"/>
      <c r="BD219" s="981" t="str">
        <f>IF(BB218="",AU219,ROUNDDOWN(AU219*AY218,0))</f>
        <v/>
      </c>
      <c r="BE219" s="947"/>
      <c r="BF219" s="947"/>
      <c r="BG219" s="982"/>
      <c r="BH219" s="983"/>
      <c r="BI219" s="937"/>
      <c r="BJ219" s="863"/>
      <c r="BK219" s="178"/>
      <c r="BL219" s="183">
        <f>G206-BM219+93</f>
        <v>2</v>
      </c>
      <c r="BM219" s="103">
        <f>IF(AH219=3,AI219,IF(AH219=4,AI219+63,AI219+93))</f>
        <v>93</v>
      </c>
      <c r="BN219" s="103" t="e">
        <f>VLOOKUP($AQ219,残価残存率表!$A$4:$D$48,3)</f>
        <v>#N/A</v>
      </c>
      <c r="BO219" s="103" t="e">
        <f>VLOOKUP($AQ219,残価残存率表!$A$4:$D$48,4)</f>
        <v>#N/A</v>
      </c>
    </row>
    <row r="220" spans="1:67" ht="6" customHeight="1" x14ac:dyDescent="0.2">
      <c r="A220" s="73">
        <f t="shared" si="48"/>
        <v>0</v>
      </c>
      <c r="B220" s="917"/>
      <c r="C220" s="964"/>
      <c r="D220" s="39"/>
      <c r="E220" s="39"/>
      <c r="F220" s="39"/>
      <c r="G220" s="39"/>
      <c r="H220" s="39"/>
      <c r="I220" s="39"/>
      <c r="J220" s="40"/>
      <c r="K220" s="74"/>
      <c r="L220" s="74"/>
      <c r="M220" s="74"/>
      <c r="N220" s="74"/>
      <c r="O220" s="74"/>
      <c r="P220" s="74"/>
      <c r="Q220" s="74"/>
      <c r="R220" s="74"/>
      <c r="S220" s="74"/>
      <c r="T220" s="74"/>
      <c r="U220" s="74"/>
      <c r="V220" s="74"/>
      <c r="W220" s="74"/>
      <c r="X220" s="74"/>
      <c r="Y220" s="74"/>
      <c r="Z220" s="74"/>
      <c r="AA220" s="74"/>
      <c r="AB220" s="74"/>
      <c r="AC220" s="74"/>
      <c r="AD220" s="74"/>
      <c r="AE220" s="75"/>
      <c r="AF220" s="75"/>
      <c r="AG220" s="171"/>
      <c r="AH220" s="970"/>
      <c r="AI220" s="76"/>
      <c r="AJ220" s="76"/>
      <c r="AK220" s="76"/>
      <c r="AL220" s="76"/>
      <c r="AM220" s="70"/>
      <c r="AN220" s="71"/>
      <c r="AO220" s="71"/>
      <c r="AP220" s="72"/>
      <c r="AQ220" s="76"/>
      <c r="AR220" s="76"/>
      <c r="AS220" s="957"/>
      <c r="AT220" s="975"/>
      <c r="AU220" s="70"/>
      <c r="AV220" s="71"/>
      <c r="AW220" s="71"/>
      <c r="AX220" s="72"/>
      <c r="AY220" s="38"/>
      <c r="AZ220" s="38"/>
      <c r="BA220" s="38"/>
      <c r="BB220" s="38"/>
      <c r="BC220" s="38"/>
      <c r="BD220" s="79"/>
      <c r="BE220" s="80"/>
      <c r="BF220" s="80"/>
      <c r="BG220" s="81"/>
      <c r="BH220" s="984"/>
      <c r="BI220" s="939"/>
      <c r="BJ220" s="863"/>
      <c r="BK220" s="178"/>
      <c r="BL220" s="103"/>
      <c r="BM220" s="103"/>
      <c r="BN220" s="103"/>
      <c r="BO220" s="103"/>
    </row>
    <row r="221" spans="1:67" ht="23.25" customHeight="1" x14ac:dyDescent="0.2">
      <c r="A221" s="73">
        <f>IF(BM221&lt;($G$2-1+93),C221,C221+10)</f>
        <v>0</v>
      </c>
      <c r="B221" s="915" t="s">
        <v>43</v>
      </c>
      <c r="C221" s="963"/>
      <c r="D221" s="180"/>
      <c r="E221" s="180"/>
      <c r="F221" s="180"/>
      <c r="G221" s="180"/>
      <c r="H221" s="180"/>
      <c r="I221" s="179"/>
      <c r="J221" s="180"/>
      <c r="K221" s="965"/>
      <c r="L221" s="966"/>
      <c r="M221" s="966"/>
      <c r="N221" s="966"/>
      <c r="O221" s="966"/>
      <c r="P221" s="966"/>
      <c r="Q221" s="966"/>
      <c r="R221" s="966"/>
      <c r="S221" s="966"/>
      <c r="T221" s="966"/>
      <c r="U221" s="966"/>
      <c r="V221" s="966"/>
      <c r="W221" s="966"/>
      <c r="X221" s="966"/>
      <c r="Y221" s="966"/>
      <c r="Z221" s="966"/>
      <c r="AA221" s="966"/>
      <c r="AB221" s="966"/>
      <c r="AC221" s="966"/>
      <c r="AD221" s="967"/>
      <c r="AE221" s="968"/>
      <c r="AF221" s="968"/>
      <c r="AG221" s="968"/>
      <c r="AH221" s="969"/>
      <c r="AI221" s="951"/>
      <c r="AJ221" s="952"/>
      <c r="AK221" s="951"/>
      <c r="AL221" s="952"/>
      <c r="AM221" s="971"/>
      <c r="AN221" s="972"/>
      <c r="AO221" s="972"/>
      <c r="AP221" s="973"/>
      <c r="AQ221" s="949"/>
      <c r="AR221" s="949"/>
      <c r="AS221" s="955"/>
      <c r="AT221" s="974"/>
      <c r="AU221" s="943" t="str">
        <f>IF(AM221="","",IF(BL221=1,AM221*BN221,IF(AM221*BN221*POWER(BO221,(BL221-1))&lt;=AM221*0.05,AM221*0.05,INT(AM221*BN221*POWER(BO221,BL221-1)))))</f>
        <v/>
      </c>
      <c r="AV221" s="944"/>
      <c r="AW221" s="944"/>
      <c r="AX221" s="945"/>
      <c r="AY221" s="978"/>
      <c r="AZ221" s="979"/>
      <c r="BA221" s="980"/>
      <c r="BB221" s="978"/>
      <c r="BC221" s="980"/>
      <c r="BD221" s="981" t="str">
        <f>IF(BB220="",AU221,ROUNDDOWN(AU221*AY220,0))</f>
        <v/>
      </c>
      <c r="BE221" s="947"/>
      <c r="BF221" s="947"/>
      <c r="BG221" s="982"/>
      <c r="BH221" s="983"/>
      <c r="BI221" s="937"/>
      <c r="BJ221" s="863"/>
      <c r="BK221" s="178"/>
      <c r="BL221" s="183">
        <f>G206-BM221+93</f>
        <v>2</v>
      </c>
      <c r="BM221" s="103">
        <f>IF(AH221=3,AI221,IF(AH221=4,AI221+63,AI221+93))</f>
        <v>93</v>
      </c>
      <c r="BN221" s="103" t="e">
        <f>VLOOKUP($AQ221,残価残存率表!$A$4:$D$48,3)</f>
        <v>#N/A</v>
      </c>
      <c r="BO221" s="103" t="e">
        <f>VLOOKUP($AQ221,残価残存率表!$A$4:$D$48,4)</f>
        <v>#N/A</v>
      </c>
    </row>
    <row r="222" spans="1:67" ht="6" customHeight="1" x14ac:dyDescent="0.2">
      <c r="A222" s="73">
        <f t="shared" si="48"/>
        <v>0</v>
      </c>
      <c r="B222" s="917"/>
      <c r="C222" s="964"/>
      <c r="D222" s="172"/>
      <c r="E222" s="172"/>
      <c r="F222" s="172"/>
      <c r="G222" s="172"/>
      <c r="H222" s="172"/>
      <c r="I222" s="172"/>
      <c r="J222" s="173"/>
      <c r="K222" s="174"/>
      <c r="L222" s="174"/>
      <c r="M222" s="174"/>
      <c r="N222" s="174"/>
      <c r="O222" s="174"/>
      <c r="P222" s="174"/>
      <c r="Q222" s="174"/>
      <c r="R222" s="174"/>
      <c r="S222" s="174"/>
      <c r="T222" s="174"/>
      <c r="U222" s="174"/>
      <c r="V222" s="174"/>
      <c r="W222" s="174"/>
      <c r="X222" s="174"/>
      <c r="Y222" s="174"/>
      <c r="Z222" s="174"/>
      <c r="AA222" s="174"/>
      <c r="AB222" s="174"/>
      <c r="AC222" s="174"/>
      <c r="AD222" s="174"/>
      <c r="AE222" s="175"/>
      <c r="AF222" s="175"/>
      <c r="AG222" s="176"/>
      <c r="AH222" s="970"/>
      <c r="AI222" s="76"/>
      <c r="AJ222" s="76"/>
      <c r="AK222" s="76"/>
      <c r="AL222" s="76"/>
      <c r="AM222" s="70"/>
      <c r="AN222" s="71"/>
      <c r="AO222" s="71"/>
      <c r="AP222" s="72"/>
      <c r="AQ222" s="76"/>
      <c r="AR222" s="76"/>
      <c r="AS222" s="957"/>
      <c r="AT222" s="975"/>
      <c r="AU222" s="70"/>
      <c r="AV222" s="71"/>
      <c r="AW222" s="71"/>
      <c r="AX222" s="72"/>
      <c r="AY222" s="38"/>
      <c r="AZ222" s="38"/>
      <c r="BA222" s="38"/>
      <c r="BB222" s="38"/>
      <c r="BC222" s="38"/>
      <c r="BD222" s="79"/>
      <c r="BE222" s="80"/>
      <c r="BF222" s="80"/>
      <c r="BG222" s="81"/>
      <c r="BH222" s="984"/>
      <c r="BI222" s="939"/>
      <c r="BJ222" s="863"/>
      <c r="BK222" s="178"/>
      <c r="BL222" s="103"/>
      <c r="BM222" s="103"/>
      <c r="BN222" s="103"/>
      <c r="BO222" s="103"/>
    </row>
    <row r="223" spans="1:67" ht="23.25" customHeight="1" x14ac:dyDescent="0.2">
      <c r="A223" s="73">
        <f>IF(BM223&lt;($G$2-1+93),C223,C223+10)</f>
        <v>0</v>
      </c>
      <c r="B223" s="915" t="s">
        <v>25</v>
      </c>
      <c r="C223" s="963"/>
      <c r="D223" s="180"/>
      <c r="E223" s="180"/>
      <c r="F223" s="180"/>
      <c r="G223" s="180"/>
      <c r="H223" s="180"/>
      <c r="I223" s="179"/>
      <c r="J223" s="180"/>
      <c r="K223" s="965"/>
      <c r="L223" s="966"/>
      <c r="M223" s="966"/>
      <c r="N223" s="966"/>
      <c r="O223" s="966"/>
      <c r="P223" s="966"/>
      <c r="Q223" s="966"/>
      <c r="R223" s="966"/>
      <c r="S223" s="966"/>
      <c r="T223" s="966"/>
      <c r="U223" s="966"/>
      <c r="V223" s="966"/>
      <c r="W223" s="966"/>
      <c r="X223" s="966"/>
      <c r="Y223" s="966"/>
      <c r="Z223" s="966"/>
      <c r="AA223" s="966"/>
      <c r="AB223" s="966"/>
      <c r="AC223" s="966"/>
      <c r="AD223" s="967"/>
      <c r="AE223" s="968"/>
      <c r="AF223" s="968"/>
      <c r="AG223" s="968"/>
      <c r="AH223" s="969"/>
      <c r="AI223" s="951"/>
      <c r="AJ223" s="952"/>
      <c r="AK223" s="951"/>
      <c r="AL223" s="952"/>
      <c r="AM223" s="971"/>
      <c r="AN223" s="972"/>
      <c r="AO223" s="972"/>
      <c r="AP223" s="973"/>
      <c r="AQ223" s="949"/>
      <c r="AR223" s="949"/>
      <c r="AS223" s="955" t="str">
        <f>IF(AI223="","","0.")</f>
        <v/>
      </c>
      <c r="AT223" s="974" t="str">
        <f>IF(AM223*0.05&gt;=AU223,"500",IF(AI223="","",IF(BL223=1,BN223,BO223)*1000))</f>
        <v/>
      </c>
      <c r="AU223" s="943" t="str">
        <f>IF(AM223="","",IF(BL223=1,AM223*BN223,IF(AM223*BN223*POWER(BO223,(BL223-1))&lt;=AM223*0.05,AM223*0.05,INT(AM223*BN223*POWER(BO223,BL223-1)))))</f>
        <v/>
      </c>
      <c r="AV223" s="944"/>
      <c r="AW223" s="944"/>
      <c r="AX223" s="945"/>
      <c r="AY223" s="978"/>
      <c r="AZ223" s="979"/>
      <c r="BA223" s="980"/>
      <c r="BB223" s="978"/>
      <c r="BC223" s="980"/>
      <c r="BD223" s="981" t="str">
        <f>IF(BB222="",AU223,ROUNDDOWN(AU223*AY222,0))</f>
        <v/>
      </c>
      <c r="BE223" s="947"/>
      <c r="BF223" s="947"/>
      <c r="BG223" s="982"/>
      <c r="BH223" s="983"/>
      <c r="BI223" s="937"/>
      <c r="BJ223" s="27"/>
      <c r="BK223" s="178"/>
      <c r="BL223" s="183">
        <f>G206-BM223+93</f>
        <v>2</v>
      </c>
      <c r="BM223" s="103">
        <f>IF(AH223=3,AI223,IF(AH223=4,AI223+63,AI223+93))</f>
        <v>93</v>
      </c>
      <c r="BN223" s="103" t="e">
        <f>VLOOKUP($AQ223,残価残存率表!$A$4:$D$48,3)</f>
        <v>#N/A</v>
      </c>
      <c r="BO223" s="103" t="e">
        <f>VLOOKUP($AQ223,残価残存率表!$A$4:$D$48,4)</f>
        <v>#N/A</v>
      </c>
    </row>
    <row r="224" spans="1:67" ht="6" customHeight="1" x14ac:dyDescent="0.2">
      <c r="A224" s="73">
        <f t="shared" si="48"/>
        <v>0</v>
      </c>
      <c r="B224" s="917"/>
      <c r="C224" s="964"/>
      <c r="D224" s="39"/>
      <c r="E224" s="39"/>
      <c r="F224" s="39"/>
      <c r="G224" s="39"/>
      <c r="H224" s="39"/>
      <c r="I224" s="39"/>
      <c r="J224" s="40"/>
      <c r="K224" s="74"/>
      <c r="L224" s="74"/>
      <c r="M224" s="74"/>
      <c r="N224" s="74"/>
      <c r="O224" s="74"/>
      <c r="P224" s="74"/>
      <c r="Q224" s="74"/>
      <c r="R224" s="74"/>
      <c r="S224" s="74"/>
      <c r="T224" s="74"/>
      <c r="U224" s="74"/>
      <c r="V224" s="74"/>
      <c r="W224" s="74"/>
      <c r="X224" s="74"/>
      <c r="Y224" s="74"/>
      <c r="Z224" s="74"/>
      <c r="AA224" s="74"/>
      <c r="AB224" s="74"/>
      <c r="AC224" s="74"/>
      <c r="AD224" s="74"/>
      <c r="AE224" s="75"/>
      <c r="AF224" s="75"/>
      <c r="AG224" s="171"/>
      <c r="AH224" s="970"/>
      <c r="AI224" s="76"/>
      <c r="AJ224" s="76"/>
      <c r="AK224" s="76"/>
      <c r="AL224" s="76"/>
      <c r="AM224" s="70"/>
      <c r="AN224" s="71"/>
      <c r="AO224" s="71"/>
      <c r="AP224" s="72"/>
      <c r="AQ224" s="76"/>
      <c r="AR224" s="76"/>
      <c r="AS224" s="957"/>
      <c r="AT224" s="975"/>
      <c r="AU224" s="70"/>
      <c r="AV224" s="71"/>
      <c r="AW224" s="71"/>
      <c r="AX224" s="72"/>
      <c r="AY224" s="38"/>
      <c r="AZ224" s="38"/>
      <c r="BA224" s="38"/>
      <c r="BB224" s="38"/>
      <c r="BC224" s="38"/>
      <c r="BD224" s="79"/>
      <c r="BE224" s="80"/>
      <c r="BF224" s="80"/>
      <c r="BG224" s="81"/>
      <c r="BH224" s="984"/>
      <c r="BI224" s="939"/>
      <c r="BJ224" s="27"/>
      <c r="BK224" s="178"/>
      <c r="BL224" s="103"/>
      <c r="BM224" s="103"/>
      <c r="BN224" s="103"/>
      <c r="BO224" s="103"/>
    </row>
    <row r="225" spans="1:67" ht="23.25" customHeight="1" x14ac:dyDescent="0.2">
      <c r="A225" s="73">
        <f>IF(BM225&lt;($G$2-1+93),C225,C225+10)</f>
        <v>0</v>
      </c>
      <c r="B225" s="915" t="s">
        <v>26</v>
      </c>
      <c r="C225" s="963"/>
      <c r="D225" s="180"/>
      <c r="E225" s="180"/>
      <c r="F225" s="180"/>
      <c r="G225" s="180"/>
      <c r="H225" s="180"/>
      <c r="I225" s="179"/>
      <c r="J225" s="180"/>
      <c r="K225" s="965"/>
      <c r="L225" s="966"/>
      <c r="M225" s="966"/>
      <c r="N225" s="966"/>
      <c r="O225" s="966"/>
      <c r="P225" s="966"/>
      <c r="Q225" s="966"/>
      <c r="R225" s="966"/>
      <c r="S225" s="966"/>
      <c r="T225" s="966"/>
      <c r="U225" s="966"/>
      <c r="V225" s="966"/>
      <c r="W225" s="966"/>
      <c r="X225" s="966"/>
      <c r="Y225" s="966"/>
      <c r="Z225" s="966"/>
      <c r="AA225" s="966"/>
      <c r="AB225" s="966"/>
      <c r="AC225" s="966"/>
      <c r="AD225" s="967"/>
      <c r="AE225" s="968"/>
      <c r="AF225" s="968"/>
      <c r="AG225" s="968"/>
      <c r="AH225" s="969"/>
      <c r="AI225" s="951"/>
      <c r="AJ225" s="952"/>
      <c r="AK225" s="951"/>
      <c r="AL225" s="952"/>
      <c r="AM225" s="971"/>
      <c r="AN225" s="972"/>
      <c r="AO225" s="972"/>
      <c r="AP225" s="973"/>
      <c r="AQ225" s="949"/>
      <c r="AR225" s="949"/>
      <c r="AS225" s="955" t="str">
        <f>IF(AI225="","","0.")</f>
        <v/>
      </c>
      <c r="AT225" s="974" t="str">
        <f>IF(AM225*0.05&gt;=AU225,"500",IF(AI225="","",IF(BL225=1,BN225,BO225)*1000))</f>
        <v/>
      </c>
      <c r="AU225" s="943" t="str">
        <f>IF(AM225="","",IF(BL225=1,AM225*BN225,IF(AM225*BN225*POWER(BO225,(BL225-1))&lt;=AM225*0.05,AM225*0.05,INT(AM225*BN225*POWER(BO225,BL225-1)))))</f>
        <v/>
      </c>
      <c r="AV225" s="944"/>
      <c r="AW225" s="944"/>
      <c r="AX225" s="945"/>
      <c r="AY225" s="978"/>
      <c r="AZ225" s="979"/>
      <c r="BA225" s="980"/>
      <c r="BB225" s="978"/>
      <c r="BC225" s="980"/>
      <c r="BD225" s="981" t="str">
        <f>IF(BB224="",AU225,ROUNDDOWN(AU225*AY224,0))</f>
        <v/>
      </c>
      <c r="BE225" s="947"/>
      <c r="BF225" s="947"/>
      <c r="BG225" s="982"/>
      <c r="BH225" s="983"/>
      <c r="BI225" s="937"/>
      <c r="BJ225" s="27"/>
      <c r="BK225" s="178"/>
      <c r="BL225" s="183">
        <f>G206-BM225+93</f>
        <v>2</v>
      </c>
      <c r="BM225" s="103">
        <f>IF(AH225=3,AI225,IF(AH225=4,AI225+63,AI225+93))</f>
        <v>93</v>
      </c>
      <c r="BN225" s="103" t="e">
        <f>VLOOKUP($AQ225,残価残存率表!$A$4:$D$48,3)</f>
        <v>#N/A</v>
      </c>
      <c r="BO225" s="103" t="e">
        <f>VLOOKUP($AQ225,残価残存率表!$A$4:$D$48,4)</f>
        <v>#N/A</v>
      </c>
    </row>
    <row r="226" spans="1:67" ht="6" customHeight="1" x14ac:dyDescent="0.2">
      <c r="A226" s="73">
        <f t="shared" si="48"/>
        <v>0</v>
      </c>
      <c r="B226" s="917"/>
      <c r="C226" s="964"/>
      <c r="D226" s="39"/>
      <c r="E226" s="39"/>
      <c r="F226" s="39"/>
      <c r="G226" s="39"/>
      <c r="H226" s="39"/>
      <c r="I226" s="39"/>
      <c r="J226" s="40"/>
      <c r="K226" s="74"/>
      <c r="L226" s="74"/>
      <c r="M226" s="74"/>
      <c r="N226" s="74"/>
      <c r="O226" s="74"/>
      <c r="P226" s="74"/>
      <c r="Q226" s="74"/>
      <c r="R226" s="74"/>
      <c r="S226" s="74"/>
      <c r="T226" s="74"/>
      <c r="U226" s="74"/>
      <c r="V226" s="74"/>
      <c r="W226" s="74"/>
      <c r="X226" s="74"/>
      <c r="Y226" s="74"/>
      <c r="Z226" s="74"/>
      <c r="AA226" s="74"/>
      <c r="AB226" s="74"/>
      <c r="AC226" s="74"/>
      <c r="AD226" s="74"/>
      <c r="AE226" s="75"/>
      <c r="AF226" s="75"/>
      <c r="AG226" s="171"/>
      <c r="AH226" s="970"/>
      <c r="AI226" s="76"/>
      <c r="AJ226" s="76"/>
      <c r="AK226" s="76"/>
      <c r="AL226" s="76"/>
      <c r="AM226" s="70"/>
      <c r="AN226" s="71"/>
      <c r="AO226" s="71"/>
      <c r="AP226" s="72"/>
      <c r="AQ226" s="76"/>
      <c r="AR226" s="76"/>
      <c r="AS226" s="957"/>
      <c r="AT226" s="975"/>
      <c r="AU226" s="70"/>
      <c r="AV226" s="71"/>
      <c r="AW226" s="71"/>
      <c r="AX226" s="72"/>
      <c r="AY226" s="38"/>
      <c r="AZ226" s="38"/>
      <c r="BA226" s="38"/>
      <c r="BB226" s="38"/>
      <c r="BC226" s="38"/>
      <c r="BD226" s="79"/>
      <c r="BE226" s="80"/>
      <c r="BF226" s="80"/>
      <c r="BG226" s="81"/>
      <c r="BH226" s="984"/>
      <c r="BI226" s="939"/>
      <c r="BJ226" s="27"/>
      <c r="BK226" s="178"/>
      <c r="BL226" s="103"/>
      <c r="BM226" s="103"/>
      <c r="BN226" s="103"/>
      <c r="BO226" s="103"/>
    </row>
    <row r="227" spans="1:67" ht="23.25" customHeight="1" x14ac:dyDescent="0.2">
      <c r="A227" s="73">
        <f>IF(BM227&lt;($G$2-1+93),C227,C227+10)</f>
        <v>0</v>
      </c>
      <c r="B227" s="915" t="s">
        <v>27</v>
      </c>
      <c r="C227" s="963"/>
      <c r="D227" s="180"/>
      <c r="E227" s="180"/>
      <c r="F227" s="180"/>
      <c r="G227" s="180"/>
      <c r="H227" s="180"/>
      <c r="I227" s="179"/>
      <c r="J227" s="180"/>
      <c r="K227" s="965"/>
      <c r="L227" s="966"/>
      <c r="M227" s="966"/>
      <c r="N227" s="966"/>
      <c r="O227" s="966"/>
      <c r="P227" s="966"/>
      <c r="Q227" s="966"/>
      <c r="R227" s="966"/>
      <c r="S227" s="966"/>
      <c r="T227" s="966"/>
      <c r="U227" s="966"/>
      <c r="V227" s="966"/>
      <c r="W227" s="966"/>
      <c r="X227" s="966"/>
      <c r="Y227" s="966"/>
      <c r="Z227" s="966"/>
      <c r="AA227" s="966"/>
      <c r="AB227" s="966"/>
      <c r="AC227" s="966"/>
      <c r="AD227" s="967"/>
      <c r="AE227" s="968"/>
      <c r="AF227" s="968"/>
      <c r="AG227" s="968"/>
      <c r="AH227" s="969"/>
      <c r="AI227" s="951"/>
      <c r="AJ227" s="952"/>
      <c r="AK227" s="951"/>
      <c r="AL227" s="952"/>
      <c r="AM227" s="971"/>
      <c r="AN227" s="972"/>
      <c r="AO227" s="972"/>
      <c r="AP227" s="973"/>
      <c r="AQ227" s="949"/>
      <c r="AR227" s="949"/>
      <c r="AS227" s="955" t="str">
        <f>IF(AI227="","","0.")</f>
        <v/>
      </c>
      <c r="AT227" s="974" t="str">
        <f>IF(AM227*0.05&gt;=AU227,"500",IF(AI227="","",IF(BL227=1,BN227,BO227)*1000))</f>
        <v/>
      </c>
      <c r="AU227" s="943" t="str">
        <f>IF(AM227="","",IF(BL227=1,AM227*BN227,IF(AM227*BN227*POWER(BO227,(BL227-1))&lt;=AM227*0.05,AM227*0.05,INT(AM227*BN227*POWER(BO227,BL227-1)))))</f>
        <v/>
      </c>
      <c r="AV227" s="944"/>
      <c r="AW227" s="944"/>
      <c r="AX227" s="945"/>
      <c r="AY227" s="978"/>
      <c r="AZ227" s="979"/>
      <c r="BA227" s="980"/>
      <c r="BB227" s="978"/>
      <c r="BC227" s="980"/>
      <c r="BD227" s="981" t="str">
        <f>IF(BB226="",AU227,ROUNDDOWN(AU227*AY226,0))</f>
        <v/>
      </c>
      <c r="BE227" s="947"/>
      <c r="BF227" s="947"/>
      <c r="BG227" s="982"/>
      <c r="BH227" s="983"/>
      <c r="BI227" s="937"/>
      <c r="BJ227" s="27"/>
      <c r="BK227" s="178"/>
      <c r="BL227" s="183">
        <f>G206-BM227+93</f>
        <v>2</v>
      </c>
      <c r="BM227" s="103">
        <f>IF(AH227=3,AI227,IF(AH227=4,AI227+63,AI227+93))</f>
        <v>93</v>
      </c>
      <c r="BN227" s="103" t="e">
        <f>VLOOKUP($AQ227,残価残存率表!$A$4:$D$48,3)</f>
        <v>#N/A</v>
      </c>
      <c r="BO227" s="103" t="e">
        <f>VLOOKUP($AQ227,残価残存率表!$A$4:$D$48,4)</f>
        <v>#N/A</v>
      </c>
    </row>
    <row r="228" spans="1:67" ht="6" customHeight="1" x14ac:dyDescent="0.2">
      <c r="A228" s="73">
        <f t="shared" si="48"/>
        <v>0</v>
      </c>
      <c r="B228" s="917"/>
      <c r="C228" s="964"/>
      <c r="D228" s="39"/>
      <c r="E228" s="39"/>
      <c r="F228" s="39"/>
      <c r="G228" s="39"/>
      <c r="H228" s="39"/>
      <c r="I228" s="39"/>
      <c r="J228" s="40"/>
      <c r="K228" s="74"/>
      <c r="L228" s="74"/>
      <c r="M228" s="74"/>
      <c r="N228" s="74"/>
      <c r="O228" s="74"/>
      <c r="P228" s="74"/>
      <c r="Q228" s="74"/>
      <c r="R228" s="74"/>
      <c r="S228" s="74"/>
      <c r="T228" s="74"/>
      <c r="U228" s="74"/>
      <c r="V228" s="74"/>
      <c r="W228" s="74"/>
      <c r="X228" s="74"/>
      <c r="Y228" s="74"/>
      <c r="Z228" s="74"/>
      <c r="AA228" s="74"/>
      <c r="AB228" s="74"/>
      <c r="AC228" s="74"/>
      <c r="AD228" s="74"/>
      <c r="AE228" s="75"/>
      <c r="AF228" s="75"/>
      <c r="AG228" s="171"/>
      <c r="AH228" s="970"/>
      <c r="AI228" s="76"/>
      <c r="AJ228" s="76"/>
      <c r="AK228" s="76"/>
      <c r="AL228" s="76"/>
      <c r="AM228" s="70"/>
      <c r="AN228" s="71"/>
      <c r="AO228" s="71"/>
      <c r="AP228" s="72"/>
      <c r="AQ228" s="76"/>
      <c r="AR228" s="76"/>
      <c r="AS228" s="957"/>
      <c r="AT228" s="975"/>
      <c r="AU228" s="70"/>
      <c r="AV228" s="71"/>
      <c r="AW228" s="71"/>
      <c r="AX228" s="72"/>
      <c r="AY228" s="38"/>
      <c r="AZ228" s="38"/>
      <c r="BA228" s="38"/>
      <c r="BB228" s="38"/>
      <c r="BC228" s="38"/>
      <c r="BD228" s="79"/>
      <c r="BE228" s="80"/>
      <c r="BF228" s="80"/>
      <c r="BG228" s="81"/>
      <c r="BH228" s="984"/>
      <c r="BI228" s="939"/>
      <c r="BJ228" s="27"/>
      <c r="BK228" s="178"/>
      <c r="BL228" s="103"/>
      <c r="BM228" s="103"/>
      <c r="BN228" s="103"/>
      <c r="BO228" s="103"/>
    </row>
    <row r="229" spans="1:67" ht="23.25" customHeight="1" x14ac:dyDescent="0.2">
      <c r="A229" s="73">
        <f>IF(BM229&lt;($G$2-1+93),C229,C229+10)</f>
        <v>0</v>
      </c>
      <c r="B229" s="915" t="s">
        <v>28</v>
      </c>
      <c r="C229" s="963"/>
      <c r="D229" s="180"/>
      <c r="E229" s="180"/>
      <c r="F229" s="180"/>
      <c r="G229" s="180"/>
      <c r="H229" s="180"/>
      <c r="I229" s="179"/>
      <c r="J229" s="180"/>
      <c r="K229" s="965"/>
      <c r="L229" s="966"/>
      <c r="M229" s="966"/>
      <c r="N229" s="966"/>
      <c r="O229" s="966"/>
      <c r="P229" s="966"/>
      <c r="Q229" s="966"/>
      <c r="R229" s="966"/>
      <c r="S229" s="966"/>
      <c r="T229" s="966"/>
      <c r="U229" s="966"/>
      <c r="V229" s="966"/>
      <c r="W229" s="966"/>
      <c r="X229" s="966"/>
      <c r="Y229" s="966"/>
      <c r="Z229" s="966"/>
      <c r="AA229" s="966"/>
      <c r="AB229" s="966"/>
      <c r="AC229" s="966"/>
      <c r="AD229" s="967"/>
      <c r="AE229" s="968"/>
      <c r="AF229" s="968"/>
      <c r="AG229" s="968"/>
      <c r="AH229" s="969"/>
      <c r="AI229" s="951"/>
      <c r="AJ229" s="952"/>
      <c r="AK229" s="951"/>
      <c r="AL229" s="952"/>
      <c r="AM229" s="971"/>
      <c r="AN229" s="972"/>
      <c r="AO229" s="972"/>
      <c r="AP229" s="973"/>
      <c r="AQ229" s="949"/>
      <c r="AR229" s="949"/>
      <c r="AS229" s="955" t="str">
        <f>IF(AI229="","","0.")</f>
        <v/>
      </c>
      <c r="AT229" s="974" t="str">
        <f>IF(AM229*0.05&gt;=AU229,"500",IF(AI229="","",IF(BL229=1,BN229,BO229)*1000))</f>
        <v/>
      </c>
      <c r="AU229" s="943" t="str">
        <f>IF(AM229="","",IF(BL229=1,AM229*BN229,IF(AM229*BN229*POWER(BO229,(BL229-1))&lt;=AM229*0.05,AM229*0.05,INT(AM229*BN229*POWER(BO229,BL229-1)))))</f>
        <v/>
      </c>
      <c r="AV229" s="944"/>
      <c r="AW229" s="944"/>
      <c r="AX229" s="945"/>
      <c r="AY229" s="978"/>
      <c r="AZ229" s="979"/>
      <c r="BA229" s="980"/>
      <c r="BB229" s="978"/>
      <c r="BC229" s="980"/>
      <c r="BD229" s="981" t="str">
        <f>IF(BB228="",AU229,ROUNDDOWN(AU229*AY228,0))</f>
        <v/>
      </c>
      <c r="BE229" s="947"/>
      <c r="BF229" s="947"/>
      <c r="BG229" s="982"/>
      <c r="BH229" s="983"/>
      <c r="BI229" s="937"/>
      <c r="BJ229" s="27"/>
      <c r="BK229" s="178"/>
      <c r="BL229" s="183">
        <f>G206-BM229+93</f>
        <v>2</v>
      </c>
      <c r="BM229" s="103">
        <f>IF(AH229=3,AI229,IF(AH229=4,AI229+63,AI229+93))</f>
        <v>93</v>
      </c>
      <c r="BN229" s="103" t="e">
        <f>VLOOKUP($AQ229,残価残存率表!$A$4:$D$48,3)</f>
        <v>#N/A</v>
      </c>
      <c r="BO229" s="103" t="e">
        <f>VLOOKUP($AQ229,残価残存率表!$A$4:$D$48,4)</f>
        <v>#N/A</v>
      </c>
    </row>
    <row r="230" spans="1:67" ht="6" customHeight="1" x14ac:dyDescent="0.2">
      <c r="A230" s="73">
        <f t="shared" si="48"/>
        <v>0</v>
      </c>
      <c r="B230" s="917"/>
      <c r="C230" s="964"/>
      <c r="D230" s="39"/>
      <c r="E230" s="39"/>
      <c r="F230" s="39"/>
      <c r="G230" s="39"/>
      <c r="H230" s="39"/>
      <c r="I230" s="39"/>
      <c r="J230" s="40"/>
      <c r="K230" s="74"/>
      <c r="L230" s="74"/>
      <c r="M230" s="74"/>
      <c r="N230" s="74"/>
      <c r="O230" s="74"/>
      <c r="P230" s="74"/>
      <c r="Q230" s="74"/>
      <c r="R230" s="74"/>
      <c r="S230" s="74"/>
      <c r="T230" s="74"/>
      <c r="U230" s="74"/>
      <c r="V230" s="74"/>
      <c r="W230" s="74"/>
      <c r="X230" s="74"/>
      <c r="Y230" s="74"/>
      <c r="Z230" s="74"/>
      <c r="AA230" s="74"/>
      <c r="AB230" s="74"/>
      <c r="AC230" s="74"/>
      <c r="AD230" s="74"/>
      <c r="AE230" s="75"/>
      <c r="AF230" s="75"/>
      <c r="AG230" s="171"/>
      <c r="AH230" s="970"/>
      <c r="AI230" s="76"/>
      <c r="AJ230" s="76"/>
      <c r="AK230" s="76"/>
      <c r="AL230" s="76"/>
      <c r="AM230" s="70"/>
      <c r="AN230" s="71"/>
      <c r="AO230" s="71"/>
      <c r="AP230" s="72"/>
      <c r="AQ230" s="76"/>
      <c r="AR230" s="76"/>
      <c r="AS230" s="957"/>
      <c r="AT230" s="975"/>
      <c r="AU230" s="70"/>
      <c r="AV230" s="71"/>
      <c r="AW230" s="71"/>
      <c r="AX230" s="72"/>
      <c r="AY230" s="38"/>
      <c r="AZ230" s="38"/>
      <c r="BA230" s="38"/>
      <c r="BB230" s="38"/>
      <c r="BC230" s="38"/>
      <c r="BD230" s="79"/>
      <c r="BE230" s="80"/>
      <c r="BF230" s="80"/>
      <c r="BG230" s="81"/>
      <c r="BH230" s="984"/>
      <c r="BI230" s="939"/>
      <c r="BJ230" s="27"/>
      <c r="BK230" s="178"/>
      <c r="BL230" s="103"/>
      <c r="BM230" s="103"/>
      <c r="BN230" s="103"/>
      <c r="BO230" s="103"/>
    </row>
    <row r="231" spans="1:67" ht="23.25" customHeight="1" x14ac:dyDescent="0.2">
      <c r="A231" s="73">
        <f>IF(BM231&lt;($G$2-1+93),C231,C231+10)</f>
        <v>0</v>
      </c>
      <c r="B231" s="915" t="s">
        <v>29</v>
      </c>
      <c r="C231" s="963"/>
      <c r="D231" s="180"/>
      <c r="E231" s="180"/>
      <c r="F231" s="180"/>
      <c r="G231" s="180"/>
      <c r="H231" s="180"/>
      <c r="I231" s="179"/>
      <c r="J231" s="180"/>
      <c r="K231" s="965"/>
      <c r="L231" s="966"/>
      <c r="M231" s="966"/>
      <c r="N231" s="966"/>
      <c r="O231" s="966"/>
      <c r="P231" s="966"/>
      <c r="Q231" s="966"/>
      <c r="R231" s="966"/>
      <c r="S231" s="966"/>
      <c r="T231" s="966"/>
      <c r="U231" s="966"/>
      <c r="V231" s="966"/>
      <c r="W231" s="966"/>
      <c r="X231" s="966"/>
      <c r="Y231" s="966"/>
      <c r="Z231" s="966"/>
      <c r="AA231" s="966"/>
      <c r="AB231" s="966"/>
      <c r="AC231" s="966"/>
      <c r="AD231" s="967"/>
      <c r="AE231" s="968"/>
      <c r="AF231" s="968"/>
      <c r="AG231" s="968"/>
      <c r="AH231" s="969"/>
      <c r="AI231" s="951"/>
      <c r="AJ231" s="952"/>
      <c r="AK231" s="951"/>
      <c r="AL231" s="952"/>
      <c r="AM231" s="971"/>
      <c r="AN231" s="972"/>
      <c r="AO231" s="972"/>
      <c r="AP231" s="973"/>
      <c r="AQ231" s="949"/>
      <c r="AR231" s="949"/>
      <c r="AS231" s="955" t="str">
        <f>IF(AI231="","","0.")</f>
        <v/>
      </c>
      <c r="AT231" s="974" t="str">
        <f>IF(AM231*0.05&gt;=AU231,"500",IF(AI231="","",IF(BL231=1,BN231,BO231)*1000))</f>
        <v/>
      </c>
      <c r="AU231" s="943" t="str">
        <f>IF(AM231="","",IF(BL231=1,AM231*BN231,IF(AM231*BN231*POWER(BO231,(BL231-1))&lt;=AM231*0.05,AM231*0.05,INT(AM231*BN231*POWER(BO231,BL231-1)))))</f>
        <v/>
      </c>
      <c r="AV231" s="944"/>
      <c r="AW231" s="944"/>
      <c r="AX231" s="945"/>
      <c r="AY231" s="978"/>
      <c r="AZ231" s="979"/>
      <c r="BA231" s="980"/>
      <c r="BB231" s="978"/>
      <c r="BC231" s="980"/>
      <c r="BD231" s="981" t="str">
        <f>IF(BB230="",AU231,ROUNDDOWN(AU231*AY230,0))</f>
        <v/>
      </c>
      <c r="BE231" s="947"/>
      <c r="BF231" s="947"/>
      <c r="BG231" s="982"/>
      <c r="BH231" s="983"/>
      <c r="BI231" s="937"/>
      <c r="BJ231" s="27"/>
      <c r="BK231" s="178"/>
      <c r="BL231" s="183">
        <f>G206-BM231+93</f>
        <v>2</v>
      </c>
      <c r="BM231" s="103">
        <f>IF(AH231=3,AI231,IF(AH231=4,AI231+63,AI231+93))</f>
        <v>93</v>
      </c>
      <c r="BN231" s="103" t="e">
        <f>VLOOKUP($AQ231,残価残存率表!$A$4:$D$48,3)</f>
        <v>#N/A</v>
      </c>
      <c r="BO231" s="103" t="e">
        <f>VLOOKUP($AQ231,残価残存率表!$A$4:$D$48,4)</f>
        <v>#N/A</v>
      </c>
    </row>
    <row r="232" spans="1:67" ht="6" customHeight="1" x14ac:dyDescent="0.2">
      <c r="A232" s="73">
        <f t="shared" si="48"/>
        <v>0</v>
      </c>
      <c r="B232" s="917"/>
      <c r="C232" s="964"/>
      <c r="D232" s="39"/>
      <c r="E232" s="39"/>
      <c r="F232" s="39"/>
      <c r="G232" s="39"/>
      <c r="H232" s="39"/>
      <c r="I232" s="39"/>
      <c r="J232" s="40"/>
      <c r="K232" s="74"/>
      <c r="L232" s="74"/>
      <c r="M232" s="74"/>
      <c r="N232" s="74"/>
      <c r="O232" s="74"/>
      <c r="P232" s="74"/>
      <c r="Q232" s="74"/>
      <c r="R232" s="74"/>
      <c r="S232" s="74"/>
      <c r="T232" s="74"/>
      <c r="U232" s="74"/>
      <c r="V232" s="74"/>
      <c r="W232" s="74"/>
      <c r="X232" s="74"/>
      <c r="Y232" s="74"/>
      <c r="Z232" s="74"/>
      <c r="AA232" s="74"/>
      <c r="AB232" s="74"/>
      <c r="AC232" s="74"/>
      <c r="AD232" s="74"/>
      <c r="AE232" s="75"/>
      <c r="AF232" s="75"/>
      <c r="AG232" s="171"/>
      <c r="AH232" s="970"/>
      <c r="AI232" s="76"/>
      <c r="AJ232" s="76"/>
      <c r="AK232" s="76"/>
      <c r="AL232" s="76"/>
      <c r="AM232" s="70"/>
      <c r="AN232" s="71"/>
      <c r="AO232" s="71"/>
      <c r="AP232" s="72"/>
      <c r="AQ232" s="76"/>
      <c r="AR232" s="76"/>
      <c r="AS232" s="957"/>
      <c r="AT232" s="975"/>
      <c r="AU232" s="70"/>
      <c r="AV232" s="71"/>
      <c r="AW232" s="71"/>
      <c r="AX232" s="72"/>
      <c r="AY232" s="38"/>
      <c r="AZ232" s="38"/>
      <c r="BA232" s="38"/>
      <c r="BB232" s="38"/>
      <c r="BC232" s="38"/>
      <c r="BD232" s="79"/>
      <c r="BE232" s="80"/>
      <c r="BF232" s="80"/>
      <c r="BG232" s="81"/>
      <c r="BH232" s="984"/>
      <c r="BI232" s="939"/>
      <c r="BJ232" s="27"/>
      <c r="BK232" s="178"/>
      <c r="BL232" s="103"/>
      <c r="BM232" s="103"/>
      <c r="BN232" s="103"/>
      <c r="BO232" s="103"/>
    </row>
    <row r="233" spans="1:67" ht="23.25" customHeight="1" x14ac:dyDescent="0.2">
      <c r="A233" s="73">
        <f>IF(BM233&lt;($G$2-1+93),C233,C233+10)</f>
        <v>0</v>
      </c>
      <c r="B233" s="915" t="s">
        <v>30</v>
      </c>
      <c r="C233" s="963"/>
      <c r="D233" s="180"/>
      <c r="E233" s="180"/>
      <c r="F233" s="180"/>
      <c r="G233" s="180"/>
      <c r="H233" s="180"/>
      <c r="I233" s="179"/>
      <c r="J233" s="180"/>
      <c r="K233" s="965"/>
      <c r="L233" s="966"/>
      <c r="M233" s="966"/>
      <c r="N233" s="966"/>
      <c r="O233" s="966"/>
      <c r="P233" s="966"/>
      <c r="Q233" s="966"/>
      <c r="R233" s="966"/>
      <c r="S233" s="966"/>
      <c r="T233" s="966"/>
      <c r="U233" s="966"/>
      <c r="V233" s="966"/>
      <c r="W233" s="966"/>
      <c r="X233" s="966"/>
      <c r="Y233" s="966"/>
      <c r="Z233" s="966"/>
      <c r="AA233" s="966"/>
      <c r="AB233" s="966"/>
      <c r="AC233" s="966"/>
      <c r="AD233" s="967"/>
      <c r="AE233" s="968"/>
      <c r="AF233" s="968"/>
      <c r="AG233" s="968"/>
      <c r="AH233" s="969"/>
      <c r="AI233" s="951"/>
      <c r="AJ233" s="952"/>
      <c r="AK233" s="951"/>
      <c r="AL233" s="952"/>
      <c r="AM233" s="971"/>
      <c r="AN233" s="972"/>
      <c r="AO233" s="972"/>
      <c r="AP233" s="973"/>
      <c r="AQ233" s="949"/>
      <c r="AR233" s="949"/>
      <c r="AS233" s="955" t="str">
        <f>IF(AI233="","","0.")</f>
        <v/>
      </c>
      <c r="AT233" s="974" t="str">
        <f>IF(AM233*0.05&gt;=AU233,"500",IF(AI233="","",IF(BL233=1,BN233,BO233)*1000))</f>
        <v/>
      </c>
      <c r="AU233" s="943" t="str">
        <f>IF(AM233="","",IF(BL233=1,AM233*BN233,IF(AM233*BN233*POWER(BO233,(BL233-1))&lt;=AM233*0.05,AM233*0.05,INT(AM233*BN233*POWER(BO233,BL233-1)))))</f>
        <v/>
      </c>
      <c r="AV233" s="944"/>
      <c r="AW233" s="944"/>
      <c r="AX233" s="945"/>
      <c r="AY233" s="978"/>
      <c r="AZ233" s="979"/>
      <c r="BA233" s="980"/>
      <c r="BB233" s="978"/>
      <c r="BC233" s="980"/>
      <c r="BD233" s="981" t="str">
        <f>IF(BB232="",AU233,ROUNDDOWN(AU233*AY232,0))</f>
        <v/>
      </c>
      <c r="BE233" s="947"/>
      <c r="BF233" s="947"/>
      <c r="BG233" s="982"/>
      <c r="BH233" s="983"/>
      <c r="BI233" s="937"/>
      <c r="BJ233" s="27"/>
      <c r="BK233" s="178"/>
      <c r="BL233" s="183">
        <f>G206-BM233+93</f>
        <v>2</v>
      </c>
      <c r="BM233" s="103">
        <f>IF(AH233=3,AI233,IF(AH233=4,AI233+63,AI233+93))</f>
        <v>93</v>
      </c>
      <c r="BN233" s="103" t="e">
        <f>VLOOKUP($AQ233,残価残存率表!$A$4:$D$48,3)</f>
        <v>#N/A</v>
      </c>
      <c r="BO233" s="103" t="e">
        <f>VLOOKUP($AQ233,残価残存率表!$A$4:$D$48,4)</f>
        <v>#N/A</v>
      </c>
    </row>
    <row r="234" spans="1:67" ht="6" customHeight="1" x14ac:dyDescent="0.2">
      <c r="A234" s="73">
        <f t="shared" si="48"/>
        <v>0</v>
      </c>
      <c r="B234" s="917"/>
      <c r="C234" s="964"/>
      <c r="D234" s="39"/>
      <c r="E234" s="39"/>
      <c r="F234" s="39"/>
      <c r="G234" s="39"/>
      <c r="H234" s="39"/>
      <c r="I234" s="39"/>
      <c r="J234" s="40"/>
      <c r="K234" s="74"/>
      <c r="L234" s="74"/>
      <c r="M234" s="74"/>
      <c r="N234" s="74"/>
      <c r="O234" s="74"/>
      <c r="P234" s="74"/>
      <c r="Q234" s="74"/>
      <c r="R234" s="74"/>
      <c r="S234" s="74"/>
      <c r="T234" s="74"/>
      <c r="U234" s="74"/>
      <c r="V234" s="74"/>
      <c r="W234" s="74"/>
      <c r="X234" s="74"/>
      <c r="Y234" s="74"/>
      <c r="Z234" s="74"/>
      <c r="AA234" s="74"/>
      <c r="AB234" s="74"/>
      <c r="AC234" s="74"/>
      <c r="AD234" s="74"/>
      <c r="AE234" s="75"/>
      <c r="AF234" s="75"/>
      <c r="AG234" s="171"/>
      <c r="AH234" s="970"/>
      <c r="AI234" s="76"/>
      <c r="AJ234" s="76"/>
      <c r="AK234" s="76"/>
      <c r="AL234" s="76"/>
      <c r="AM234" s="70"/>
      <c r="AN234" s="71"/>
      <c r="AO234" s="71"/>
      <c r="AP234" s="72"/>
      <c r="AQ234" s="76"/>
      <c r="AR234" s="76"/>
      <c r="AS234" s="957"/>
      <c r="AT234" s="975"/>
      <c r="AU234" s="70"/>
      <c r="AV234" s="71"/>
      <c r="AW234" s="71"/>
      <c r="AX234" s="72"/>
      <c r="AY234" s="38"/>
      <c r="AZ234" s="38"/>
      <c r="BA234" s="38"/>
      <c r="BB234" s="38"/>
      <c r="BC234" s="38"/>
      <c r="BD234" s="79"/>
      <c r="BE234" s="80"/>
      <c r="BF234" s="80"/>
      <c r="BG234" s="81"/>
      <c r="BH234" s="984"/>
      <c r="BI234" s="939"/>
      <c r="BJ234" s="27"/>
      <c r="BK234" s="178"/>
      <c r="BL234" s="103"/>
      <c r="BM234" s="103"/>
      <c r="BN234" s="103"/>
      <c r="BO234" s="103"/>
    </row>
    <row r="235" spans="1:67" ht="23.25" customHeight="1" x14ac:dyDescent="0.2">
      <c r="A235" s="73">
        <f>IF(BM235&lt;($G$2-1+93),C235,C235+10)</f>
        <v>0</v>
      </c>
      <c r="B235" s="915" t="s">
        <v>31</v>
      </c>
      <c r="C235" s="963"/>
      <c r="D235" s="180"/>
      <c r="E235" s="180"/>
      <c r="F235" s="180"/>
      <c r="G235" s="180"/>
      <c r="H235" s="180"/>
      <c r="I235" s="179"/>
      <c r="J235" s="180"/>
      <c r="K235" s="965"/>
      <c r="L235" s="966"/>
      <c r="M235" s="966"/>
      <c r="N235" s="966"/>
      <c r="O235" s="966"/>
      <c r="P235" s="966"/>
      <c r="Q235" s="966"/>
      <c r="R235" s="966"/>
      <c r="S235" s="966"/>
      <c r="T235" s="966"/>
      <c r="U235" s="966"/>
      <c r="V235" s="966"/>
      <c r="W235" s="966"/>
      <c r="X235" s="966"/>
      <c r="Y235" s="966"/>
      <c r="Z235" s="966"/>
      <c r="AA235" s="966"/>
      <c r="AB235" s="966"/>
      <c r="AC235" s="966"/>
      <c r="AD235" s="967"/>
      <c r="AE235" s="968"/>
      <c r="AF235" s="968"/>
      <c r="AG235" s="968"/>
      <c r="AH235" s="969"/>
      <c r="AI235" s="951"/>
      <c r="AJ235" s="952"/>
      <c r="AK235" s="951"/>
      <c r="AL235" s="952"/>
      <c r="AM235" s="971"/>
      <c r="AN235" s="972"/>
      <c r="AO235" s="972"/>
      <c r="AP235" s="973"/>
      <c r="AQ235" s="949"/>
      <c r="AR235" s="949"/>
      <c r="AS235" s="955" t="str">
        <f>IF(AI235="","","0.")</f>
        <v/>
      </c>
      <c r="AT235" s="974" t="str">
        <f t="shared" ref="AT235" si="49">IF(AM235*0.05&gt;=AU235,"500",IF(AI235="","",IF(BL235=1,BN235,BO235)*1000))</f>
        <v/>
      </c>
      <c r="AU235" s="943" t="str">
        <f>IF(AM235="","",IF(BL235=1,AM235*BN235,IF(AM235*BN235*POWER(BO235,(BL235-1))&lt;=AM235*0.05,AM235*0.05,INT(AM235*BN235*POWER(BO235,BL235-1)))))</f>
        <v/>
      </c>
      <c r="AV235" s="944"/>
      <c r="AW235" s="944"/>
      <c r="AX235" s="945"/>
      <c r="AY235" s="978"/>
      <c r="AZ235" s="979"/>
      <c r="BA235" s="980"/>
      <c r="BB235" s="978"/>
      <c r="BC235" s="980"/>
      <c r="BD235" s="981" t="str">
        <f>IF(BB234="",AU235,ROUNDDOWN(AU235*AY234,0))</f>
        <v/>
      </c>
      <c r="BE235" s="947"/>
      <c r="BF235" s="947"/>
      <c r="BG235" s="982"/>
      <c r="BH235" s="983"/>
      <c r="BI235" s="937"/>
      <c r="BJ235" s="27"/>
      <c r="BK235" s="178"/>
      <c r="BL235" s="183">
        <f>G206-BM235+93</f>
        <v>2</v>
      </c>
      <c r="BM235" s="103">
        <f>IF(AH235=3,AI235,IF(AH235=4,AI235+63,AI235+93))</f>
        <v>93</v>
      </c>
      <c r="BN235" s="103" t="e">
        <f>VLOOKUP($AQ235,残価残存率表!$A$4:$D$48,3)</f>
        <v>#N/A</v>
      </c>
      <c r="BO235" s="103" t="e">
        <f>VLOOKUP($AQ235,残価残存率表!$A$4:$D$48,4)</f>
        <v>#N/A</v>
      </c>
    </row>
    <row r="236" spans="1:67" ht="6" customHeight="1" x14ac:dyDescent="0.2">
      <c r="A236" s="73">
        <f t="shared" si="48"/>
        <v>0</v>
      </c>
      <c r="B236" s="917"/>
      <c r="C236" s="964"/>
      <c r="D236" s="39"/>
      <c r="E236" s="39"/>
      <c r="F236" s="39"/>
      <c r="G236" s="39"/>
      <c r="H236" s="39"/>
      <c r="I236" s="39"/>
      <c r="J236" s="40"/>
      <c r="K236" s="74"/>
      <c r="L236" s="74"/>
      <c r="M236" s="74"/>
      <c r="N236" s="74"/>
      <c r="O236" s="74"/>
      <c r="P236" s="74"/>
      <c r="Q236" s="74"/>
      <c r="R236" s="74"/>
      <c r="S236" s="74"/>
      <c r="T236" s="74"/>
      <c r="U236" s="74"/>
      <c r="V236" s="74"/>
      <c r="W236" s="74"/>
      <c r="X236" s="74"/>
      <c r="Y236" s="74"/>
      <c r="Z236" s="74"/>
      <c r="AA236" s="74"/>
      <c r="AB236" s="74"/>
      <c r="AC236" s="74"/>
      <c r="AD236" s="74"/>
      <c r="AE236" s="75"/>
      <c r="AF236" s="75"/>
      <c r="AG236" s="171"/>
      <c r="AH236" s="970"/>
      <c r="AI236" s="76"/>
      <c r="AJ236" s="76"/>
      <c r="AK236" s="76"/>
      <c r="AL236" s="76"/>
      <c r="AM236" s="70"/>
      <c r="AN236" s="71"/>
      <c r="AO236" s="71"/>
      <c r="AP236" s="72"/>
      <c r="AQ236" s="76"/>
      <c r="AR236" s="76"/>
      <c r="AS236" s="957"/>
      <c r="AT236" s="975"/>
      <c r="AU236" s="70"/>
      <c r="AV236" s="71"/>
      <c r="AW236" s="71"/>
      <c r="AX236" s="72"/>
      <c r="AY236" s="38"/>
      <c r="AZ236" s="38"/>
      <c r="BA236" s="38"/>
      <c r="BB236" s="38"/>
      <c r="BC236" s="38"/>
      <c r="BD236" s="79"/>
      <c r="BE236" s="80"/>
      <c r="BF236" s="80"/>
      <c r="BG236" s="81"/>
      <c r="BH236" s="984"/>
      <c r="BI236" s="939"/>
      <c r="BJ236" s="27"/>
      <c r="BK236" s="178"/>
      <c r="BL236" s="103"/>
      <c r="BM236" s="103"/>
      <c r="BN236" s="103"/>
      <c r="BO236" s="103"/>
    </row>
    <row r="237" spans="1:67" ht="23.25" customHeight="1" x14ac:dyDescent="0.2">
      <c r="A237" s="73">
        <f>IF(BM237&lt;($G$2-1+93),C237,C237+10)</f>
        <v>0</v>
      </c>
      <c r="B237" s="915" t="s">
        <v>32</v>
      </c>
      <c r="C237" s="963"/>
      <c r="D237" s="180"/>
      <c r="E237" s="180"/>
      <c r="F237" s="180"/>
      <c r="G237" s="180"/>
      <c r="H237" s="180"/>
      <c r="I237" s="179"/>
      <c r="J237" s="180"/>
      <c r="K237" s="965"/>
      <c r="L237" s="966"/>
      <c r="M237" s="966"/>
      <c r="N237" s="966"/>
      <c r="O237" s="966"/>
      <c r="P237" s="966"/>
      <c r="Q237" s="966"/>
      <c r="R237" s="966"/>
      <c r="S237" s="966"/>
      <c r="T237" s="966"/>
      <c r="U237" s="966"/>
      <c r="V237" s="966"/>
      <c r="W237" s="966"/>
      <c r="X237" s="966"/>
      <c r="Y237" s="966"/>
      <c r="Z237" s="966"/>
      <c r="AA237" s="966"/>
      <c r="AB237" s="966"/>
      <c r="AC237" s="966"/>
      <c r="AD237" s="967"/>
      <c r="AE237" s="968"/>
      <c r="AF237" s="968"/>
      <c r="AG237" s="968"/>
      <c r="AH237" s="969"/>
      <c r="AI237" s="951"/>
      <c r="AJ237" s="952"/>
      <c r="AK237" s="951"/>
      <c r="AL237" s="952"/>
      <c r="AM237" s="971"/>
      <c r="AN237" s="972"/>
      <c r="AO237" s="972"/>
      <c r="AP237" s="973"/>
      <c r="AQ237" s="949"/>
      <c r="AR237" s="949"/>
      <c r="AS237" s="955" t="str">
        <f>IF(AI237="","","0.")</f>
        <v/>
      </c>
      <c r="AT237" s="974" t="str">
        <f t="shared" ref="AT237" si="50">IF(AM237*0.05&gt;=AU237,"500",IF(AI237="","",IF(BL237=1,BN237,BO237)*1000))</f>
        <v/>
      </c>
      <c r="AU237" s="943" t="str">
        <f>IF(AM237="","",IF(BL237=1,AM237*BN237,IF(AM237*BN237*POWER(BO237,(BL237-1))&lt;=AM237*0.05,AM237*0.05,INT(AM237*BN237*POWER(BO237,BL237-1)))))</f>
        <v/>
      </c>
      <c r="AV237" s="944"/>
      <c r="AW237" s="944"/>
      <c r="AX237" s="945"/>
      <c r="AY237" s="978"/>
      <c r="AZ237" s="979"/>
      <c r="BA237" s="980"/>
      <c r="BB237" s="978"/>
      <c r="BC237" s="980"/>
      <c r="BD237" s="981" t="str">
        <f>IF(BB236="",AU237,ROUNDDOWN(AU237*AY236,0))</f>
        <v/>
      </c>
      <c r="BE237" s="947"/>
      <c r="BF237" s="947"/>
      <c r="BG237" s="982"/>
      <c r="BH237" s="983"/>
      <c r="BI237" s="937"/>
      <c r="BJ237" s="27"/>
      <c r="BK237" s="178"/>
      <c r="BL237" s="183">
        <f>G206-BM237+93</f>
        <v>2</v>
      </c>
      <c r="BM237" s="103">
        <f>IF(AH237=3,AI237,IF(AH237=4,AI237+63,AI237+93))</f>
        <v>93</v>
      </c>
      <c r="BN237" s="103" t="e">
        <f>VLOOKUP($AQ237,残価残存率表!$A$4:$D$48,3)</f>
        <v>#N/A</v>
      </c>
      <c r="BO237" s="103" t="e">
        <f>VLOOKUP($AQ237,残価残存率表!$A$4:$D$48,4)</f>
        <v>#N/A</v>
      </c>
    </row>
    <row r="238" spans="1:67" ht="6" customHeight="1" x14ac:dyDescent="0.2">
      <c r="A238" s="73">
        <f t="shared" ref="A238:A252" si="51">IF(BM238&lt;($G$2-1+63),C238,C238+10)</f>
        <v>0</v>
      </c>
      <c r="B238" s="917"/>
      <c r="C238" s="964"/>
      <c r="D238" s="39"/>
      <c r="E238" s="39"/>
      <c r="F238" s="39"/>
      <c r="G238" s="39"/>
      <c r="H238" s="39"/>
      <c r="I238" s="39"/>
      <c r="J238" s="40"/>
      <c r="K238" s="74"/>
      <c r="L238" s="74"/>
      <c r="M238" s="74"/>
      <c r="N238" s="74"/>
      <c r="O238" s="74"/>
      <c r="P238" s="74"/>
      <c r="Q238" s="74"/>
      <c r="R238" s="74"/>
      <c r="S238" s="74"/>
      <c r="T238" s="74"/>
      <c r="U238" s="74"/>
      <c r="V238" s="74"/>
      <c r="W238" s="74"/>
      <c r="X238" s="74"/>
      <c r="Y238" s="74"/>
      <c r="Z238" s="74"/>
      <c r="AA238" s="74"/>
      <c r="AB238" s="74"/>
      <c r="AC238" s="74"/>
      <c r="AD238" s="74"/>
      <c r="AE238" s="75"/>
      <c r="AF238" s="75"/>
      <c r="AG238" s="171"/>
      <c r="AH238" s="970"/>
      <c r="AI238" s="76"/>
      <c r="AJ238" s="76"/>
      <c r="AK238" s="76"/>
      <c r="AL238" s="76"/>
      <c r="AM238" s="70"/>
      <c r="AN238" s="71"/>
      <c r="AO238" s="71"/>
      <c r="AP238" s="72"/>
      <c r="AQ238" s="76"/>
      <c r="AR238" s="76"/>
      <c r="AS238" s="957"/>
      <c r="AT238" s="975"/>
      <c r="AU238" s="70"/>
      <c r="AV238" s="71"/>
      <c r="AW238" s="71"/>
      <c r="AX238" s="72"/>
      <c r="AY238" s="38"/>
      <c r="AZ238" s="38"/>
      <c r="BA238" s="38"/>
      <c r="BB238" s="38"/>
      <c r="BC238" s="38"/>
      <c r="BD238" s="79"/>
      <c r="BE238" s="80"/>
      <c r="BF238" s="80"/>
      <c r="BG238" s="81"/>
      <c r="BH238" s="984"/>
      <c r="BI238" s="939"/>
      <c r="BJ238" s="27"/>
      <c r="BK238" s="178"/>
      <c r="BL238" s="103"/>
      <c r="BM238" s="103"/>
      <c r="BN238" s="103"/>
      <c r="BO238" s="103"/>
    </row>
    <row r="239" spans="1:67" ht="23.25" customHeight="1" x14ac:dyDescent="0.2">
      <c r="A239" s="73">
        <f>IF(BM239&lt;($G$2-1+93),C239,C239+10)</f>
        <v>0</v>
      </c>
      <c r="B239" s="915" t="s">
        <v>33</v>
      </c>
      <c r="C239" s="963"/>
      <c r="D239" s="180"/>
      <c r="E239" s="180"/>
      <c r="F239" s="180"/>
      <c r="G239" s="180"/>
      <c r="H239" s="180"/>
      <c r="I239" s="179"/>
      <c r="J239" s="180"/>
      <c r="K239" s="965"/>
      <c r="L239" s="966"/>
      <c r="M239" s="966"/>
      <c r="N239" s="966"/>
      <c r="O239" s="966"/>
      <c r="P239" s="966"/>
      <c r="Q239" s="966"/>
      <c r="R239" s="966"/>
      <c r="S239" s="966"/>
      <c r="T239" s="966"/>
      <c r="U239" s="966"/>
      <c r="V239" s="966"/>
      <c r="W239" s="966"/>
      <c r="X239" s="966"/>
      <c r="Y239" s="966"/>
      <c r="Z239" s="966"/>
      <c r="AA239" s="966"/>
      <c r="AB239" s="966"/>
      <c r="AC239" s="966"/>
      <c r="AD239" s="967"/>
      <c r="AE239" s="968"/>
      <c r="AF239" s="968"/>
      <c r="AG239" s="968"/>
      <c r="AH239" s="969"/>
      <c r="AI239" s="951"/>
      <c r="AJ239" s="952"/>
      <c r="AK239" s="951"/>
      <c r="AL239" s="952"/>
      <c r="AM239" s="971"/>
      <c r="AN239" s="972"/>
      <c r="AO239" s="972"/>
      <c r="AP239" s="973"/>
      <c r="AQ239" s="949"/>
      <c r="AR239" s="949"/>
      <c r="AS239" s="955" t="str">
        <f>IF(AI239="","","0.")</f>
        <v/>
      </c>
      <c r="AT239" s="974" t="str">
        <f t="shared" ref="AT239" si="52">IF(AM239*0.05&gt;=AU239,"500",IF(AI239="","",IF(BL239=1,BN239,BO239)*1000))</f>
        <v/>
      </c>
      <c r="AU239" s="943" t="str">
        <f>IF(AM239="","",IF(BL239=1,AM239*BN239,IF(AM239*BN239*POWER(BO239,(BL239-1))&lt;=AM239*0.05,AM239*0.05,INT(AM239*BN239*POWER(BO239,BL239-1)))))</f>
        <v/>
      </c>
      <c r="AV239" s="944"/>
      <c r="AW239" s="944"/>
      <c r="AX239" s="945"/>
      <c r="AY239" s="978"/>
      <c r="AZ239" s="979"/>
      <c r="BA239" s="980"/>
      <c r="BB239" s="978"/>
      <c r="BC239" s="980"/>
      <c r="BD239" s="981" t="str">
        <f>IF(BB238="",AU239,ROUNDDOWN(AU239*AY238,0))</f>
        <v/>
      </c>
      <c r="BE239" s="947"/>
      <c r="BF239" s="947"/>
      <c r="BG239" s="982"/>
      <c r="BH239" s="983"/>
      <c r="BI239" s="937"/>
      <c r="BJ239" s="27"/>
      <c r="BK239" s="178"/>
      <c r="BL239" s="183">
        <f>G206-BM239+93</f>
        <v>2</v>
      </c>
      <c r="BM239" s="103">
        <f>IF(AH239=3,AI239,IF(AH239=4,AI239+63,AI239+93))</f>
        <v>93</v>
      </c>
      <c r="BN239" s="103" t="e">
        <f>VLOOKUP($AQ239,残価残存率表!$A$4:$D$48,3)</f>
        <v>#N/A</v>
      </c>
      <c r="BO239" s="103" t="e">
        <f>VLOOKUP($AQ239,残価残存率表!$A$4:$D$48,4)</f>
        <v>#N/A</v>
      </c>
    </row>
    <row r="240" spans="1:67" ht="6" customHeight="1" x14ac:dyDescent="0.2">
      <c r="A240" s="73">
        <f t="shared" si="51"/>
        <v>0</v>
      </c>
      <c r="B240" s="917"/>
      <c r="C240" s="964"/>
      <c r="D240" s="39"/>
      <c r="E240" s="39"/>
      <c r="F240" s="39"/>
      <c r="G240" s="39"/>
      <c r="H240" s="39"/>
      <c r="I240" s="39"/>
      <c r="J240" s="40"/>
      <c r="K240" s="74"/>
      <c r="L240" s="74"/>
      <c r="M240" s="74"/>
      <c r="N240" s="74"/>
      <c r="O240" s="74"/>
      <c r="P240" s="74"/>
      <c r="Q240" s="74"/>
      <c r="R240" s="74"/>
      <c r="S240" s="74"/>
      <c r="T240" s="74"/>
      <c r="U240" s="74"/>
      <c r="V240" s="74"/>
      <c r="W240" s="74"/>
      <c r="X240" s="74"/>
      <c r="Y240" s="74"/>
      <c r="Z240" s="74"/>
      <c r="AA240" s="74"/>
      <c r="AB240" s="74"/>
      <c r="AC240" s="74"/>
      <c r="AD240" s="74"/>
      <c r="AE240" s="75"/>
      <c r="AF240" s="75"/>
      <c r="AG240" s="171"/>
      <c r="AH240" s="970"/>
      <c r="AI240" s="76"/>
      <c r="AJ240" s="76"/>
      <c r="AK240" s="76"/>
      <c r="AL240" s="76"/>
      <c r="AM240" s="70"/>
      <c r="AN240" s="71"/>
      <c r="AO240" s="71"/>
      <c r="AP240" s="72"/>
      <c r="AQ240" s="76"/>
      <c r="AR240" s="76"/>
      <c r="AS240" s="957"/>
      <c r="AT240" s="975"/>
      <c r="AU240" s="70"/>
      <c r="AV240" s="71"/>
      <c r="AW240" s="71"/>
      <c r="AX240" s="72"/>
      <c r="AY240" s="38"/>
      <c r="AZ240" s="38"/>
      <c r="BA240" s="38"/>
      <c r="BB240" s="38"/>
      <c r="BC240" s="38"/>
      <c r="BD240" s="79"/>
      <c r="BE240" s="80"/>
      <c r="BF240" s="80"/>
      <c r="BG240" s="81"/>
      <c r="BH240" s="984"/>
      <c r="BI240" s="939"/>
      <c r="BJ240" s="27"/>
      <c r="BK240" s="178"/>
      <c r="BL240" s="103"/>
      <c r="BM240" s="103"/>
      <c r="BN240" s="103"/>
      <c r="BO240" s="103"/>
    </row>
    <row r="241" spans="1:67" ht="23.25" customHeight="1" x14ac:dyDescent="0.2">
      <c r="A241" s="73">
        <f>IF(BM241&lt;($G$2-1+93),C241,C241+10)</f>
        <v>0</v>
      </c>
      <c r="B241" s="915" t="s">
        <v>34</v>
      </c>
      <c r="C241" s="999"/>
      <c r="D241" s="180"/>
      <c r="E241" s="180"/>
      <c r="F241" s="180"/>
      <c r="G241" s="180"/>
      <c r="H241" s="180"/>
      <c r="I241" s="179"/>
      <c r="J241" s="180"/>
      <c r="K241" s="965"/>
      <c r="L241" s="966"/>
      <c r="M241" s="966"/>
      <c r="N241" s="966"/>
      <c r="O241" s="966"/>
      <c r="P241" s="966"/>
      <c r="Q241" s="966"/>
      <c r="R241" s="966"/>
      <c r="S241" s="966"/>
      <c r="T241" s="966"/>
      <c r="U241" s="966"/>
      <c r="V241" s="966"/>
      <c r="W241" s="966"/>
      <c r="X241" s="966"/>
      <c r="Y241" s="966"/>
      <c r="Z241" s="966"/>
      <c r="AA241" s="966"/>
      <c r="AB241" s="966"/>
      <c r="AC241" s="966"/>
      <c r="AD241" s="967"/>
      <c r="AE241" s="968"/>
      <c r="AF241" s="968"/>
      <c r="AG241" s="968"/>
      <c r="AH241" s="969"/>
      <c r="AI241" s="951"/>
      <c r="AJ241" s="952"/>
      <c r="AK241" s="951"/>
      <c r="AL241" s="952"/>
      <c r="AM241" s="971"/>
      <c r="AN241" s="972"/>
      <c r="AO241" s="972"/>
      <c r="AP241" s="973"/>
      <c r="AQ241" s="949"/>
      <c r="AR241" s="949"/>
      <c r="AS241" s="955" t="str">
        <f>IF(AI241="","","0.")</f>
        <v/>
      </c>
      <c r="AT241" s="974" t="str">
        <f t="shared" ref="AT241" si="53">IF(AM241*0.05&gt;=AU241,"500",IF(AI241="","",IF(BL241=1,BN241,BO241)*1000))</f>
        <v/>
      </c>
      <c r="AU241" s="943" t="str">
        <f>IF(AM241="","",IF(BL241=1,AM241*BN241,IF(AM241*BN241*POWER(BO241,(BL241-1))&lt;=AM241*0.05,AM241*0.05,INT(AM241*BN241*POWER(BO241,BL241-1)))))</f>
        <v/>
      </c>
      <c r="AV241" s="944"/>
      <c r="AW241" s="944"/>
      <c r="AX241" s="945"/>
      <c r="AY241" s="978"/>
      <c r="AZ241" s="979"/>
      <c r="BA241" s="980"/>
      <c r="BB241" s="978"/>
      <c r="BC241" s="980"/>
      <c r="BD241" s="981" t="str">
        <f>IF(BB240="",AU241,ROUNDDOWN(AU241*AY240,0))</f>
        <v/>
      </c>
      <c r="BE241" s="947"/>
      <c r="BF241" s="947"/>
      <c r="BG241" s="982"/>
      <c r="BH241" s="983"/>
      <c r="BI241" s="937"/>
      <c r="BJ241" s="27"/>
      <c r="BK241" s="178"/>
      <c r="BL241" s="183">
        <f>G206-BM241+93</f>
        <v>2</v>
      </c>
      <c r="BM241" s="103">
        <f>IF(AH241=3,AI241,IF(AH241=4,AI241+63,AI241+93))</f>
        <v>93</v>
      </c>
      <c r="BN241" s="103" t="e">
        <f>VLOOKUP($AQ241,残価残存率表!$A$4:$D$48,3)</f>
        <v>#N/A</v>
      </c>
      <c r="BO241" s="103" t="e">
        <f>VLOOKUP($AQ241,残価残存率表!$A$4:$D$48,4)</f>
        <v>#N/A</v>
      </c>
    </row>
    <row r="242" spans="1:67" ht="6" customHeight="1" x14ac:dyDescent="0.2">
      <c r="A242" s="73">
        <f t="shared" si="51"/>
        <v>0</v>
      </c>
      <c r="B242" s="917"/>
      <c r="C242" s="1000"/>
      <c r="D242" s="39"/>
      <c r="E242" s="39"/>
      <c r="F242" s="39"/>
      <c r="G242" s="39"/>
      <c r="H242" s="39"/>
      <c r="I242" s="39"/>
      <c r="J242" s="40"/>
      <c r="K242" s="74"/>
      <c r="L242" s="74"/>
      <c r="M242" s="74"/>
      <c r="N242" s="74"/>
      <c r="O242" s="74"/>
      <c r="P242" s="74"/>
      <c r="Q242" s="74"/>
      <c r="R242" s="74"/>
      <c r="S242" s="74"/>
      <c r="T242" s="74"/>
      <c r="U242" s="74"/>
      <c r="V242" s="74"/>
      <c r="W242" s="74"/>
      <c r="X242" s="74"/>
      <c r="Y242" s="74"/>
      <c r="Z242" s="74"/>
      <c r="AA242" s="74"/>
      <c r="AB242" s="74"/>
      <c r="AC242" s="74"/>
      <c r="AD242" s="74"/>
      <c r="AE242" s="75"/>
      <c r="AF242" s="75"/>
      <c r="AG242" s="171"/>
      <c r="AH242" s="970"/>
      <c r="AI242" s="76"/>
      <c r="AJ242" s="76"/>
      <c r="AK242" s="76"/>
      <c r="AL242" s="76"/>
      <c r="AM242" s="70"/>
      <c r="AN242" s="71"/>
      <c r="AO242" s="71"/>
      <c r="AP242" s="72"/>
      <c r="AQ242" s="76"/>
      <c r="AR242" s="76"/>
      <c r="AS242" s="957"/>
      <c r="AT242" s="975"/>
      <c r="AU242" s="70"/>
      <c r="AV242" s="71"/>
      <c r="AW242" s="71"/>
      <c r="AX242" s="72"/>
      <c r="AY242" s="38"/>
      <c r="AZ242" s="38"/>
      <c r="BA242" s="38"/>
      <c r="BB242" s="38"/>
      <c r="BC242" s="38"/>
      <c r="BD242" s="79"/>
      <c r="BE242" s="80"/>
      <c r="BF242" s="80"/>
      <c r="BG242" s="81"/>
      <c r="BH242" s="984"/>
      <c r="BI242" s="939"/>
      <c r="BJ242" s="27"/>
      <c r="BK242" s="178"/>
      <c r="BL242" s="103"/>
      <c r="BM242" s="103"/>
      <c r="BN242" s="103"/>
      <c r="BO242" s="103"/>
    </row>
    <row r="243" spans="1:67" ht="23.25" customHeight="1" x14ac:dyDescent="0.2">
      <c r="A243" s="73">
        <f>IF(BM243&lt;($G$2-1+93),C243,C243+10)</f>
        <v>0</v>
      </c>
      <c r="B243" s="915" t="s">
        <v>35</v>
      </c>
      <c r="C243" s="999"/>
      <c r="D243" s="180"/>
      <c r="E243" s="180"/>
      <c r="F243" s="180"/>
      <c r="G243" s="180"/>
      <c r="H243" s="180"/>
      <c r="I243" s="179"/>
      <c r="J243" s="180"/>
      <c r="K243" s="965"/>
      <c r="L243" s="966"/>
      <c r="M243" s="966"/>
      <c r="N243" s="966"/>
      <c r="O243" s="966"/>
      <c r="P243" s="966"/>
      <c r="Q243" s="966"/>
      <c r="R243" s="966"/>
      <c r="S243" s="966"/>
      <c r="T243" s="966"/>
      <c r="U243" s="966"/>
      <c r="V243" s="966"/>
      <c r="W243" s="966"/>
      <c r="X243" s="966"/>
      <c r="Y243" s="966"/>
      <c r="Z243" s="966"/>
      <c r="AA243" s="966"/>
      <c r="AB243" s="966"/>
      <c r="AC243" s="966"/>
      <c r="AD243" s="967"/>
      <c r="AE243" s="968"/>
      <c r="AF243" s="968"/>
      <c r="AG243" s="968"/>
      <c r="AH243" s="969"/>
      <c r="AI243" s="951"/>
      <c r="AJ243" s="952"/>
      <c r="AK243" s="951"/>
      <c r="AL243" s="952"/>
      <c r="AM243" s="971"/>
      <c r="AN243" s="972"/>
      <c r="AO243" s="972"/>
      <c r="AP243" s="973"/>
      <c r="AQ243" s="949"/>
      <c r="AR243" s="949"/>
      <c r="AS243" s="955" t="str">
        <f>IF(AI243="","","0.")</f>
        <v/>
      </c>
      <c r="AT243" s="974" t="str">
        <f t="shared" ref="AT243" si="54">IF(AM243*0.05&gt;=AU243,"500",IF(AI243="","",IF(BL243=1,BN243,BO243)*1000))</f>
        <v/>
      </c>
      <c r="AU243" s="943" t="str">
        <f>IF(AM243="","",IF(BL243=1,AM243*BN243,IF(AM243*BN243*POWER(BO243,(BL243-1))&lt;=AM243*0.05,AM243*0.05,INT(AM243*BN243*POWER(BO243,BL243-1)))))</f>
        <v/>
      </c>
      <c r="AV243" s="944"/>
      <c r="AW243" s="944"/>
      <c r="AX243" s="945"/>
      <c r="AY243" s="978"/>
      <c r="AZ243" s="979"/>
      <c r="BA243" s="980"/>
      <c r="BB243" s="978"/>
      <c r="BC243" s="980"/>
      <c r="BD243" s="981" t="str">
        <f>IF(BB242="",AU243,ROUNDDOWN(AU243*AY242,0))</f>
        <v/>
      </c>
      <c r="BE243" s="947"/>
      <c r="BF243" s="947"/>
      <c r="BG243" s="982"/>
      <c r="BH243" s="983"/>
      <c r="BI243" s="937"/>
      <c r="BJ243" s="27"/>
      <c r="BK243" s="178"/>
      <c r="BL243" s="183">
        <f>G206-BM243+93</f>
        <v>2</v>
      </c>
      <c r="BM243" s="103">
        <f>IF(AH243=3,AI243,IF(AH243=4,AI243+63,AI243+93))</f>
        <v>93</v>
      </c>
      <c r="BN243" s="103" t="e">
        <f>VLOOKUP($AQ243,残価残存率表!$A$4:$D$48,3)</f>
        <v>#N/A</v>
      </c>
      <c r="BO243" s="103" t="e">
        <f>VLOOKUP($AQ243,残価残存率表!$A$4:$D$48,4)</f>
        <v>#N/A</v>
      </c>
    </row>
    <row r="244" spans="1:67" ht="6" customHeight="1" x14ac:dyDescent="0.2">
      <c r="A244" s="73">
        <f t="shared" si="51"/>
        <v>0</v>
      </c>
      <c r="B244" s="917"/>
      <c r="C244" s="1000"/>
      <c r="D244" s="39"/>
      <c r="E244" s="39"/>
      <c r="F244" s="39"/>
      <c r="G244" s="39"/>
      <c r="H244" s="39"/>
      <c r="I244" s="39"/>
      <c r="J244" s="40"/>
      <c r="K244" s="74"/>
      <c r="L244" s="74"/>
      <c r="M244" s="74"/>
      <c r="N244" s="74"/>
      <c r="O244" s="74"/>
      <c r="P244" s="74"/>
      <c r="Q244" s="74"/>
      <c r="R244" s="74"/>
      <c r="S244" s="74"/>
      <c r="T244" s="74"/>
      <c r="U244" s="74"/>
      <c r="V244" s="74"/>
      <c r="W244" s="74"/>
      <c r="X244" s="74"/>
      <c r="Y244" s="74"/>
      <c r="Z244" s="74"/>
      <c r="AA244" s="74"/>
      <c r="AB244" s="74"/>
      <c r="AC244" s="74"/>
      <c r="AD244" s="74"/>
      <c r="AE244" s="75"/>
      <c r="AF244" s="75"/>
      <c r="AG244" s="171"/>
      <c r="AH244" s="970"/>
      <c r="AI244" s="37"/>
      <c r="AJ244" s="37"/>
      <c r="AK244" s="37"/>
      <c r="AL244" s="37"/>
      <c r="AM244" s="34"/>
      <c r="AN244" s="35"/>
      <c r="AO244" s="35"/>
      <c r="AP244" s="36"/>
      <c r="AQ244" s="37"/>
      <c r="AR244" s="37"/>
      <c r="AS244" s="957"/>
      <c r="AT244" s="975"/>
      <c r="AU244" s="70"/>
      <c r="AV244" s="71"/>
      <c r="AW244" s="71"/>
      <c r="AX244" s="72"/>
      <c r="AY244" s="38"/>
      <c r="AZ244" s="38"/>
      <c r="BA244" s="38"/>
      <c r="BB244" s="38"/>
      <c r="BC244" s="38"/>
      <c r="BD244" s="79"/>
      <c r="BE244" s="80"/>
      <c r="BF244" s="80"/>
      <c r="BG244" s="81"/>
      <c r="BH244" s="984"/>
      <c r="BI244" s="939"/>
      <c r="BJ244" s="27"/>
      <c r="BK244" s="178"/>
      <c r="BL244" s="103"/>
      <c r="BM244" s="103"/>
      <c r="BN244" s="103"/>
      <c r="BO244" s="103"/>
    </row>
    <row r="245" spans="1:67" ht="23.25" customHeight="1" x14ac:dyDescent="0.2">
      <c r="A245" s="73">
        <f>IF(BM245&lt;($G$2-1+93),C245,C245+10)</f>
        <v>0</v>
      </c>
      <c r="B245" s="915" t="s">
        <v>36</v>
      </c>
      <c r="C245" s="999"/>
      <c r="D245" s="180"/>
      <c r="E245" s="180"/>
      <c r="F245" s="180"/>
      <c r="G245" s="180"/>
      <c r="H245" s="180"/>
      <c r="I245" s="179"/>
      <c r="J245" s="180"/>
      <c r="K245" s="965"/>
      <c r="L245" s="966"/>
      <c r="M245" s="966"/>
      <c r="N245" s="966"/>
      <c r="O245" s="966"/>
      <c r="P245" s="966"/>
      <c r="Q245" s="966"/>
      <c r="R245" s="966"/>
      <c r="S245" s="966"/>
      <c r="T245" s="966"/>
      <c r="U245" s="966"/>
      <c r="V245" s="966"/>
      <c r="W245" s="966"/>
      <c r="X245" s="966"/>
      <c r="Y245" s="966"/>
      <c r="Z245" s="966"/>
      <c r="AA245" s="966"/>
      <c r="AB245" s="966"/>
      <c r="AC245" s="966"/>
      <c r="AD245" s="967"/>
      <c r="AE245" s="968"/>
      <c r="AF245" s="968"/>
      <c r="AG245" s="968"/>
      <c r="AH245" s="969"/>
      <c r="AI245" s="951"/>
      <c r="AJ245" s="952"/>
      <c r="AK245" s="951"/>
      <c r="AL245" s="952"/>
      <c r="AM245" s="971"/>
      <c r="AN245" s="972"/>
      <c r="AO245" s="972"/>
      <c r="AP245" s="973"/>
      <c r="AQ245" s="949"/>
      <c r="AR245" s="949"/>
      <c r="AS245" s="955" t="str">
        <f>IF(AI245="","","0.")</f>
        <v/>
      </c>
      <c r="AT245" s="974" t="str">
        <f t="shared" ref="AT245" si="55">IF(AM245*0.05&gt;=AU245,"500",IF(AI245="","",IF(BL245=1,BN245,BO245)*1000))</f>
        <v/>
      </c>
      <c r="AU245" s="943" t="str">
        <f>IF(AM245="","",IF(BL245=1,AM245*BN245,IF(AM245*BN245*POWER(BO245,(BL245-1))&lt;=AM245*0.05,AM245*0.05,INT(AM245*BN245*POWER(BO245,BL245-1)))))</f>
        <v/>
      </c>
      <c r="AV245" s="944"/>
      <c r="AW245" s="944"/>
      <c r="AX245" s="945"/>
      <c r="AY245" s="978"/>
      <c r="AZ245" s="979"/>
      <c r="BA245" s="980"/>
      <c r="BB245" s="978"/>
      <c r="BC245" s="980"/>
      <c r="BD245" s="981" t="str">
        <f>IF(BB244="",AU245,ROUNDDOWN(AU245*AY244,0))</f>
        <v/>
      </c>
      <c r="BE245" s="947"/>
      <c r="BF245" s="947"/>
      <c r="BG245" s="982"/>
      <c r="BH245" s="983"/>
      <c r="BI245" s="937"/>
      <c r="BJ245" s="27"/>
      <c r="BK245" s="178"/>
      <c r="BL245" s="183">
        <f>G206-BM245+93</f>
        <v>2</v>
      </c>
      <c r="BM245" s="103">
        <f>IF(AH245=3,AI245,IF(AH245=4,AI245+63,AI245+93))</f>
        <v>93</v>
      </c>
      <c r="BN245" s="103" t="e">
        <f>VLOOKUP($AQ245,残価残存率表!$A$4:$D$48,3)</f>
        <v>#N/A</v>
      </c>
      <c r="BO245" s="103" t="e">
        <f>VLOOKUP($AQ245,残価残存率表!$A$4:$D$48,4)</f>
        <v>#N/A</v>
      </c>
    </row>
    <row r="246" spans="1:67" ht="6" customHeight="1" x14ac:dyDescent="0.2">
      <c r="A246" s="73">
        <f t="shared" si="51"/>
        <v>0</v>
      </c>
      <c r="B246" s="917"/>
      <c r="C246" s="1000"/>
      <c r="D246" s="39"/>
      <c r="E246" s="39"/>
      <c r="F246" s="39"/>
      <c r="G246" s="39"/>
      <c r="H246" s="39"/>
      <c r="I246" s="39"/>
      <c r="J246" s="40"/>
      <c r="K246" s="74"/>
      <c r="L246" s="74"/>
      <c r="M246" s="74"/>
      <c r="N246" s="74"/>
      <c r="O246" s="74"/>
      <c r="P246" s="74"/>
      <c r="Q246" s="74"/>
      <c r="R246" s="74"/>
      <c r="S246" s="74"/>
      <c r="T246" s="74"/>
      <c r="U246" s="74"/>
      <c r="V246" s="74"/>
      <c r="W246" s="74"/>
      <c r="X246" s="74"/>
      <c r="Y246" s="74"/>
      <c r="Z246" s="74"/>
      <c r="AA246" s="74"/>
      <c r="AB246" s="74"/>
      <c r="AC246" s="74"/>
      <c r="AD246" s="74"/>
      <c r="AE246" s="75"/>
      <c r="AF246" s="75"/>
      <c r="AG246" s="171"/>
      <c r="AH246" s="970"/>
      <c r="AI246" s="76"/>
      <c r="AJ246" s="76"/>
      <c r="AK246" s="76"/>
      <c r="AL246" s="76"/>
      <c r="AM246" s="70"/>
      <c r="AN246" s="71"/>
      <c r="AO246" s="71"/>
      <c r="AP246" s="72"/>
      <c r="AQ246" s="76"/>
      <c r="AR246" s="76"/>
      <c r="AS246" s="957"/>
      <c r="AT246" s="975"/>
      <c r="AU246" s="70"/>
      <c r="AV246" s="71"/>
      <c r="AW246" s="71"/>
      <c r="AX246" s="72"/>
      <c r="AY246" s="38"/>
      <c r="AZ246" s="38"/>
      <c r="BA246" s="38"/>
      <c r="BB246" s="38"/>
      <c r="BC246" s="38"/>
      <c r="BD246" s="79"/>
      <c r="BE246" s="80"/>
      <c r="BF246" s="80"/>
      <c r="BG246" s="81"/>
      <c r="BH246" s="984"/>
      <c r="BI246" s="939"/>
      <c r="BJ246" s="27"/>
      <c r="BK246" s="178"/>
      <c r="BL246" s="103"/>
      <c r="BM246" s="103"/>
      <c r="BN246" s="103"/>
      <c r="BO246" s="103"/>
    </row>
    <row r="247" spans="1:67" ht="23.25" customHeight="1" x14ac:dyDescent="0.2">
      <c r="A247" s="73">
        <f>IF(BM247&lt;($G$2-1+93),C247,C247+10)</f>
        <v>0</v>
      </c>
      <c r="B247" s="915" t="s">
        <v>37</v>
      </c>
      <c r="C247" s="999"/>
      <c r="D247" s="180"/>
      <c r="E247" s="180"/>
      <c r="F247" s="180"/>
      <c r="G247" s="180"/>
      <c r="H247" s="180"/>
      <c r="I247" s="179"/>
      <c r="J247" s="180"/>
      <c r="K247" s="965"/>
      <c r="L247" s="966"/>
      <c r="M247" s="966"/>
      <c r="N247" s="966"/>
      <c r="O247" s="966"/>
      <c r="P247" s="966"/>
      <c r="Q247" s="966"/>
      <c r="R247" s="966"/>
      <c r="S247" s="966"/>
      <c r="T247" s="966"/>
      <c r="U247" s="966"/>
      <c r="V247" s="966"/>
      <c r="W247" s="966"/>
      <c r="X247" s="966"/>
      <c r="Y247" s="966"/>
      <c r="Z247" s="966"/>
      <c r="AA247" s="966"/>
      <c r="AB247" s="966"/>
      <c r="AC247" s="966"/>
      <c r="AD247" s="967"/>
      <c r="AE247" s="968"/>
      <c r="AF247" s="968"/>
      <c r="AG247" s="968"/>
      <c r="AH247" s="969"/>
      <c r="AI247" s="951"/>
      <c r="AJ247" s="952"/>
      <c r="AK247" s="951"/>
      <c r="AL247" s="952"/>
      <c r="AM247" s="971"/>
      <c r="AN247" s="972"/>
      <c r="AO247" s="972"/>
      <c r="AP247" s="973"/>
      <c r="AQ247" s="949"/>
      <c r="AR247" s="949"/>
      <c r="AS247" s="955" t="str">
        <f>IF(AI247="","","0.")</f>
        <v/>
      </c>
      <c r="AT247" s="974" t="str">
        <f t="shared" ref="AT247" si="56">IF(AM247*0.05&gt;=AU247,"500",IF(AI247="","",IF(BL247=1,BN247,BO247)*1000))</f>
        <v/>
      </c>
      <c r="AU247" s="943" t="str">
        <f>IF(AM247="","",IF(BL247=1,AM247*BN247,IF(AM247*BN247*POWER(BO247,(BL247-1))&lt;=AM247*0.05,AM247*0.05,INT(AM247*BN247*POWER(BO247,BL247-1)))))</f>
        <v/>
      </c>
      <c r="AV247" s="944"/>
      <c r="AW247" s="944"/>
      <c r="AX247" s="945"/>
      <c r="AY247" s="978"/>
      <c r="AZ247" s="979"/>
      <c r="BA247" s="980"/>
      <c r="BB247" s="978"/>
      <c r="BC247" s="980"/>
      <c r="BD247" s="981" t="str">
        <f>IF(BB246="",AU247,ROUNDDOWN(AU247*AY246,0))</f>
        <v/>
      </c>
      <c r="BE247" s="947"/>
      <c r="BF247" s="947"/>
      <c r="BG247" s="982"/>
      <c r="BH247" s="983"/>
      <c r="BI247" s="937"/>
      <c r="BJ247" s="27"/>
      <c r="BK247" s="178"/>
      <c r="BL247" s="183">
        <f>G206-BM247+93</f>
        <v>2</v>
      </c>
      <c r="BM247" s="103">
        <f>IF(AH247=3,AI247,IF(AH247=4,AI247+63,AI247+93))</f>
        <v>93</v>
      </c>
      <c r="BN247" s="103" t="e">
        <f>VLOOKUP($AQ247,残価残存率表!$A$4:$D$48,3)</f>
        <v>#N/A</v>
      </c>
      <c r="BO247" s="103" t="e">
        <f>VLOOKUP($AQ247,残価残存率表!$A$4:$D$48,4)</f>
        <v>#N/A</v>
      </c>
    </row>
    <row r="248" spans="1:67" ht="6" customHeight="1" x14ac:dyDescent="0.2">
      <c r="A248" s="73">
        <f t="shared" si="51"/>
        <v>0</v>
      </c>
      <c r="B248" s="917"/>
      <c r="C248" s="1000"/>
      <c r="D248" s="39"/>
      <c r="E248" s="39"/>
      <c r="F248" s="39"/>
      <c r="G248" s="39"/>
      <c r="H248" s="39"/>
      <c r="I248" s="39"/>
      <c r="J248" s="40"/>
      <c r="K248" s="74"/>
      <c r="L248" s="74"/>
      <c r="M248" s="74"/>
      <c r="N248" s="74"/>
      <c r="O248" s="74"/>
      <c r="P248" s="74"/>
      <c r="Q248" s="74"/>
      <c r="R248" s="74"/>
      <c r="S248" s="74"/>
      <c r="T248" s="74"/>
      <c r="U248" s="74"/>
      <c r="V248" s="74"/>
      <c r="W248" s="74"/>
      <c r="X248" s="74"/>
      <c r="Y248" s="74"/>
      <c r="Z248" s="74"/>
      <c r="AA248" s="74"/>
      <c r="AB248" s="74"/>
      <c r="AC248" s="74"/>
      <c r="AD248" s="74"/>
      <c r="AE248" s="75"/>
      <c r="AF248" s="75"/>
      <c r="AG248" s="171"/>
      <c r="AH248" s="970"/>
      <c r="AI248" s="76"/>
      <c r="AJ248" s="76"/>
      <c r="AK248" s="76"/>
      <c r="AL248" s="76"/>
      <c r="AM248" s="70"/>
      <c r="AN248" s="71"/>
      <c r="AO248" s="71"/>
      <c r="AP248" s="72"/>
      <c r="AQ248" s="76"/>
      <c r="AR248" s="76"/>
      <c r="AS248" s="957"/>
      <c r="AT248" s="975"/>
      <c r="AU248" s="70"/>
      <c r="AV248" s="71"/>
      <c r="AW248" s="71"/>
      <c r="AX248" s="72"/>
      <c r="AY248" s="38"/>
      <c r="AZ248" s="38"/>
      <c r="BA248" s="38"/>
      <c r="BB248" s="38"/>
      <c r="BC248" s="38"/>
      <c r="BD248" s="79"/>
      <c r="BE248" s="80"/>
      <c r="BF248" s="80"/>
      <c r="BG248" s="81"/>
      <c r="BH248" s="984"/>
      <c r="BI248" s="939"/>
      <c r="BJ248" s="27"/>
      <c r="BK248" s="178"/>
      <c r="BL248" s="103"/>
      <c r="BM248" s="103"/>
      <c r="BN248" s="103"/>
      <c r="BO248" s="103"/>
    </row>
    <row r="249" spans="1:67" ht="23.25" customHeight="1" x14ac:dyDescent="0.2">
      <c r="A249" s="73">
        <f>IF(BM249&lt;($G$2-1+93),C249,C249+10)</f>
        <v>0</v>
      </c>
      <c r="B249" s="915" t="s">
        <v>38</v>
      </c>
      <c r="C249" s="999"/>
      <c r="D249" s="180"/>
      <c r="E249" s="180"/>
      <c r="F249" s="180"/>
      <c r="G249" s="180"/>
      <c r="H249" s="180"/>
      <c r="I249" s="179"/>
      <c r="J249" s="180"/>
      <c r="K249" s="965"/>
      <c r="L249" s="966"/>
      <c r="M249" s="966"/>
      <c r="N249" s="966"/>
      <c r="O249" s="966"/>
      <c r="P249" s="966"/>
      <c r="Q249" s="966"/>
      <c r="R249" s="966"/>
      <c r="S249" s="966"/>
      <c r="T249" s="966"/>
      <c r="U249" s="966"/>
      <c r="V249" s="966"/>
      <c r="W249" s="966"/>
      <c r="X249" s="966"/>
      <c r="Y249" s="966"/>
      <c r="Z249" s="966"/>
      <c r="AA249" s="966"/>
      <c r="AB249" s="966"/>
      <c r="AC249" s="966"/>
      <c r="AD249" s="967"/>
      <c r="AE249" s="968"/>
      <c r="AF249" s="968"/>
      <c r="AG249" s="968"/>
      <c r="AH249" s="969"/>
      <c r="AI249" s="951"/>
      <c r="AJ249" s="952"/>
      <c r="AK249" s="951"/>
      <c r="AL249" s="952"/>
      <c r="AM249" s="971"/>
      <c r="AN249" s="972"/>
      <c r="AO249" s="972"/>
      <c r="AP249" s="973"/>
      <c r="AQ249" s="949"/>
      <c r="AR249" s="949"/>
      <c r="AS249" s="955" t="str">
        <f>IF(AI249="","","0.")</f>
        <v/>
      </c>
      <c r="AT249" s="974" t="str">
        <f t="shared" ref="AT249" si="57">IF(AM249*0.05&gt;=AU249,"500",IF(AI249="","",IF(BL249=1,BN249,BO249)*1000))</f>
        <v/>
      </c>
      <c r="AU249" s="943" t="str">
        <f>IF(AM249="","",IF(BL249=1,AM249*BN249,IF(AM249*BN249*POWER(BO249,(BL249-1))&lt;=AM249*0.05,AM249*0.05,INT(AM249*BN249*POWER(BO249,BL249-1)))))</f>
        <v/>
      </c>
      <c r="AV249" s="944"/>
      <c r="AW249" s="944"/>
      <c r="AX249" s="945"/>
      <c r="AY249" s="978"/>
      <c r="AZ249" s="979"/>
      <c r="BA249" s="980"/>
      <c r="BB249" s="978"/>
      <c r="BC249" s="980"/>
      <c r="BD249" s="981" t="str">
        <f>IF(BB248="",AU249,ROUNDDOWN(AU249*AY248,0))</f>
        <v/>
      </c>
      <c r="BE249" s="947"/>
      <c r="BF249" s="947"/>
      <c r="BG249" s="982"/>
      <c r="BH249" s="983"/>
      <c r="BI249" s="937"/>
      <c r="BJ249" s="27"/>
      <c r="BK249" s="178"/>
      <c r="BL249" s="183">
        <f>G206-BM249+93</f>
        <v>2</v>
      </c>
      <c r="BM249" s="103">
        <f>IF(AH249=3,AI249,IF(AH249=4,AI249+63,AI249+93))</f>
        <v>93</v>
      </c>
      <c r="BN249" s="103" t="e">
        <f>VLOOKUP($AQ249,残価残存率表!$A$4:$D$48,3)</f>
        <v>#N/A</v>
      </c>
      <c r="BO249" s="103" t="e">
        <f>VLOOKUP($AQ249,残価残存率表!$A$4:$D$48,4)</f>
        <v>#N/A</v>
      </c>
    </row>
    <row r="250" spans="1:67" ht="6" customHeight="1" x14ac:dyDescent="0.2">
      <c r="A250" s="73">
        <f t="shared" si="51"/>
        <v>0</v>
      </c>
      <c r="B250" s="917"/>
      <c r="C250" s="1000"/>
      <c r="D250" s="39"/>
      <c r="E250" s="39"/>
      <c r="F250" s="39"/>
      <c r="G250" s="39"/>
      <c r="H250" s="39"/>
      <c r="I250" s="39"/>
      <c r="J250" s="40"/>
      <c r="K250" s="74"/>
      <c r="L250" s="74"/>
      <c r="M250" s="74"/>
      <c r="N250" s="74"/>
      <c r="O250" s="74"/>
      <c r="P250" s="74"/>
      <c r="Q250" s="74"/>
      <c r="R250" s="74"/>
      <c r="S250" s="74"/>
      <c r="T250" s="74"/>
      <c r="U250" s="74"/>
      <c r="V250" s="74"/>
      <c r="W250" s="74"/>
      <c r="X250" s="74"/>
      <c r="Y250" s="74"/>
      <c r="Z250" s="74"/>
      <c r="AA250" s="74"/>
      <c r="AB250" s="74"/>
      <c r="AC250" s="74"/>
      <c r="AD250" s="74"/>
      <c r="AE250" s="75"/>
      <c r="AF250" s="75"/>
      <c r="AG250" s="171"/>
      <c r="AH250" s="970"/>
      <c r="AI250" s="76"/>
      <c r="AJ250" s="76"/>
      <c r="AK250" s="76"/>
      <c r="AL250" s="76"/>
      <c r="AM250" s="70"/>
      <c r="AN250" s="71"/>
      <c r="AO250" s="71"/>
      <c r="AP250" s="72"/>
      <c r="AQ250" s="76"/>
      <c r="AR250" s="76"/>
      <c r="AS250" s="957"/>
      <c r="AT250" s="975"/>
      <c r="AU250" s="70"/>
      <c r="AV250" s="71"/>
      <c r="AW250" s="71"/>
      <c r="AX250" s="72"/>
      <c r="AY250" s="38"/>
      <c r="AZ250" s="38"/>
      <c r="BA250" s="38"/>
      <c r="BB250" s="38"/>
      <c r="BC250" s="38"/>
      <c r="BD250" s="79"/>
      <c r="BE250" s="80"/>
      <c r="BF250" s="80"/>
      <c r="BG250" s="81"/>
      <c r="BH250" s="984"/>
      <c r="BI250" s="939"/>
      <c r="BJ250" s="27"/>
      <c r="BK250" s="178"/>
      <c r="BL250" s="103"/>
      <c r="BM250" s="103"/>
      <c r="BN250" s="103"/>
      <c r="BO250" s="103"/>
    </row>
    <row r="251" spans="1:67" ht="23.25" customHeight="1" x14ac:dyDescent="0.2">
      <c r="A251" s="73">
        <f>IF(BM251&lt;($G$2-1+93),C251,C251+10)</f>
        <v>0</v>
      </c>
      <c r="B251" s="915" t="s">
        <v>39</v>
      </c>
      <c r="C251" s="999"/>
      <c r="D251" s="180"/>
      <c r="E251" s="180"/>
      <c r="F251" s="180"/>
      <c r="G251" s="180"/>
      <c r="H251" s="180"/>
      <c r="I251" s="179"/>
      <c r="J251" s="180"/>
      <c r="K251" s="965"/>
      <c r="L251" s="966"/>
      <c r="M251" s="966"/>
      <c r="N251" s="966"/>
      <c r="O251" s="966"/>
      <c r="P251" s="966"/>
      <c r="Q251" s="966"/>
      <c r="R251" s="966"/>
      <c r="S251" s="966"/>
      <c r="T251" s="966"/>
      <c r="U251" s="966"/>
      <c r="V251" s="966"/>
      <c r="W251" s="966"/>
      <c r="X251" s="966"/>
      <c r="Y251" s="966"/>
      <c r="Z251" s="966"/>
      <c r="AA251" s="966"/>
      <c r="AB251" s="966"/>
      <c r="AC251" s="966"/>
      <c r="AD251" s="967"/>
      <c r="AE251" s="968"/>
      <c r="AF251" s="968"/>
      <c r="AG251" s="968"/>
      <c r="AH251" s="969"/>
      <c r="AI251" s="951"/>
      <c r="AJ251" s="952"/>
      <c r="AK251" s="951"/>
      <c r="AL251" s="952"/>
      <c r="AM251" s="971"/>
      <c r="AN251" s="972"/>
      <c r="AO251" s="972"/>
      <c r="AP251" s="973"/>
      <c r="AQ251" s="949"/>
      <c r="AR251" s="949"/>
      <c r="AS251" s="955" t="str">
        <f>IF(AI251="","","0.")</f>
        <v/>
      </c>
      <c r="AT251" s="974" t="str">
        <f t="shared" ref="AT251" si="58">IF(AM251*0.05&gt;=AU251,"500",IF(AI251="","",IF(BL251=1,BN251,BO251)*1000))</f>
        <v/>
      </c>
      <c r="AU251" s="943" t="str">
        <f>IF(AM251="","",IF(BL251=1,AM251*BN251,IF(AM251*BN251*POWER(BO251,(BL251-1))&lt;=AM251*0.05,AM251*0.05,INT(AM251*BN251*POWER(BO251,BL251-1)))))</f>
        <v/>
      </c>
      <c r="AV251" s="944"/>
      <c r="AW251" s="944"/>
      <c r="AX251" s="945"/>
      <c r="AY251" s="978"/>
      <c r="AZ251" s="979"/>
      <c r="BA251" s="980"/>
      <c r="BB251" s="978"/>
      <c r="BC251" s="980"/>
      <c r="BD251" s="981" t="str">
        <f>IF(BB250="",AU251,ROUNDDOWN(AU251*AY250,0))</f>
        <v/>
      </c>
      <c r="BE251" s="947"/>
      <c r="BF251" s="947"/>
      <c r="BG251" s="982"/>
      <c r="BH251" s="983"/>
      <c r="BI251" s="937"/>
      <c r="BJ251" s="27"/>
      <c r="BK251" s="178"/>
      <c r="BL251" s="183">
        <f>G206-BM251+93</f>
        <v>2</v>
      </c>
      <c r="BM251" s="103">
        <f>IF(AH251=3,AI251,IF(AH251=4,AI251+63,AI251+93))</f>
        <v>93</v>
      </c>
      <c r="BN251" s="103" t="e">
        <f>VLOOKUP($AQ251,残価残存率表!$A$4:$D$48,3)</f>
        <v>#N/A</v>
      </c>
      <c r="BO251" s="103" t="e">
        <f>VLOOKUP($AQ251,残価残存率表!$A$4:$D$48,4)</f>
        <v>#N/A</v>
      </c>
    </row>
    <row r="252" spans="1:67" ht="6" customHeight="1" x14ac:dyDescent="0.2">
      <c r="A252" s="73">
        <f t="shared" si="51"/>
        <v>0</v>
      </c>
      <c r="B252" s="917"/>
      <c r="C252" s="1000"/>
      <c r="D252" s="39"/>
      <c r="E252" s="39"/>
      <c r="F252" s="39"/>
      <c r="G252" s="39"/>
      <c r="H252" s="39"/>
      <c r="I252" s="39"/>
      <c r="J252" s="40"/>
      <c r="K252" s="74"/>
      <c r="L252" s="74"/>
      <c r="M252" s="74"/>
      <c r="N252" s="74"/>
      <c r="O252" s="74"/>
      <c r="P252" s="74"/>
      <c r="Q252" s="74"/>
      <c r="R252" s="74"/>
      <c r="S252" s="74"/>
      <c r="T252" s="74"/>
      <c r="U252" s="74"/>
      <c r="V252" s="74"/>
      <c r="W252" s="74"/>
      <c r="X252" s="74"/>
      <c r="Y252" s="74"/>
      <c r="Z252" s="74"/>
      <c r="AA252" s="74"/>
      <c r="AB252" s="74"/>
      <c r="AC252" s="74"/>
      <c r="AD252" s="74"/>
      <c r="AE252" s="75"/>
      <c r="AF252" s="75"/>
      <c r="AG252" s="171"/>
      <c r="AH252" s="970"/>
      <c r="AI252" s="76"/>
      <c r="AJ252" s="76"/>
      <c r="AK252" s="76"/>
      <c r="AL252" s="76"/>
      <c r="AM252" s="70"/>
      <c r="AN252" s="71"/>
      <c r="AO252" s="71"/>
      <c r="AP252" s="72"/>
      <c r="AQ252" s="76"/>
      <c r="AR252" s="76"/>
      <c r="AS252" s="957"/>
      <c r="AT252" s="975"/>
      <c r="AU252" s="70"/>
      <c r="AV252" s="71"/>
      <c r="AW252" s="71"/>
      <c r="AX252" s="72"/>
      <c r="AY252" s="38"/>
      <c r="AZ252" s="38"/>
      <c r="BA252" s="38"/>
      <c r="BB252" s="38"/>
      <c r="BC252" s="38"/>
      <c r="BD252" s="79"/>
      <c r="BE252" s="80"/>
      <c r="BF252" s="80"/>
      <c r="BG252" s="81"/>
      <c r="BH252" s="984"/>
      <c r="BI252" s="939"/>
      <c r="BJ252" s="27"/>
      <c r="BK252" s="178"/>
      <c r="BL252" s="103"/>
      <c r="BM252" s="103"/>
      <c r="BN252" s="103"/>
      <c r="BO252" s="103"/>
    </row>
    <row r="253" spans="1:67" ht="23.25" customHeight="1" x14ac:dyDescent="0.2">
      <c r="A253" s="73">
        <f>IF(BM253&lt;($G$2-1+93),C253,C253+10)</f>
        <v>0</v>
      </c>
      <c r="B253" s="915" t="s">
        <v>40</v>
      </c>
      <c r="C253" s="999"/>
      <c r="D253" s="180"/>
      <c r="E253" s="180"/>
      <c r="F253" s="180"/>
      <c r="G253" s="180"/>
      <c r="H253" s="180"/>
      <c r="I253" s="179"/>
      <c r="J253" s="180"/>
      <c r="K253" s="965"/>
      <c r="L253" s="966"/>
      <c r="M253" s="966"/>
      <c r="N253" s="966"/>
      <c r="O253" s="966"/>
      <c r="P253" s="966"/>
      <c r="Q253" s="966"/>
      <c r="R253" s="966"/>
      <c r="S253" s="966"/>
      <c r="T253" s="966"/>
      <c r="U253" s="966"/>
      <c r="V253" s="966"/>
      <c r="W253" s="966"/>
      <c r="X253" s="966"/>
      <c r="Y253" s="966"/>
      <c r="Z253" s="966"/>
      <c r="AA253" s="966"/>
      <c r="AB253" s="966"/>
      <c r="AC253" s="966"/>
      <c r="AD253" s="967"/>
      <c r="AE253" s="968"/>
      <c r="AF253" s="968"/>
      <c r="AG253" s="968"/>
      <c r="AH253" s="969"/>
      <c r="AI253" s="951"/>
      <c r="AJ253" s="952"/>
      <c r="AK253" s="951"/>
      <c r="AL253" s="952"/>
      <c r="AM253" s="971"/>
      <c r="AN253" s="972"/>
      <c r="AO253" s="972"/>
      <c r="AP253" s="973"/>
      <c r="AQ253" s="949"/>
      <c r="AR253" s="949"/>
      <c r="AS253" s="955" t="str">
        <f>IF(AI253="","","0.")</f>
        <v/>
      </c>
      <c r="AT253" s="974" t="str">
        <f t="shared" ref="AT253" si="59">IF(AM253*0.05&gt;=AU253,"500",IF(AI253="","",IF(BL253=1,BN253,BO253)*1000))</f>
        <v/>
      </c>
      <c r="AU253" s="943" t="str">
        <f>IF(AM253="","",IF(BL253=1,AM253*BN253,IF(AM253*BN253*POWER(BO253,(BL253-1))&lt;=AM253*0.05,AM253*0.05,INT(AM253*BN253*POWER(BO253,BL253-1)))))</f>
        <v/>
      </c>
      <c r="AV253" s="944"/>
      <c r="AW253" s="944"/>
      <c r="AX253" s="945"/>
      <c r="AY253" s="978"/>
      <c r="AZ253" s="979"/>
      <c r="BA253" s="980"/>
      <c r="BB253" s="978"/>
      <c r="BC253" s="980"/>
      <c r="BD253" s="981" t="str">
        <f>IF(BB252="",AU253,ROUNDDOWN(AU253*AY252,0))</f>
        <v/>
      </c>
      <c r="BE253" s="947"/>
      <c r="BF253" s="947"/>
      <c r="BG253" s="982"/>
      <c r="BH253" s="983"/>
      <c r="BI253" s="937"/>
      <c r="BJ253" s="27"/>
      <c r="BK253" s="178"/>
      <c r="BL253" s="183">
        <f>G206-BM253+93</f>
        <v>2</v>
      </c>
      <c r="BM253" s="103">
        <f>IF(AH253=3,AI253,IF(AH253=4,AI253+63,AI253+93))</f>
        <v>93</v>
      </c>
      <c r="BN253" s="103" t="e">
        <f>VLOOKUP($AQ253,残価残存率表!$A$4:$D$48,3)</f>
        <v>#N/A</v>
      </c>
      <c r="BO253" s="103" t="e">
        <f>VLOOKUP($AQ253,残価残存率表!$A$4:$D$48,4)</f>
        <v>#N/A</v>
      </c>
    </row>
    <row r="254" spans="1:67" ht="6" customHeight="1" thickBot="1" x14ac:dyDescent="0.25">
      <c r="B254" s="1024"/>
      <c r="C254" s="1025"/>
      <c r="D254" s="39"/>
      <c r="E254" s="39"/>
      <c r="F254" s="39"/>
      <c r="G254" s="39"/>
      <c r="H254" s="39"/>
      <c r="I254" s="39"/>
      <c r="J254" s="40"/>
      <c r="K254" s="74"/>
      <c r="L254" s="74"/>
      <c r="M254" s="74"/>
      <c r="N254" s="74"/>
      <c r="O254" s="74"/>
      <c r="P254" s="74"/>
      <c r="Q254" s="74"/>
      <c r="R254" s="74"/>
      <c r="S254" s="74"/>
      <c r="T254" s="74"/>
      <c r="U254" s="74"/>
      <c r="V254" s="74"/>
      <c r="W254" s="74"/>
      <c r="X254" s="74"/>
      <c r="Y254" s="74"/>
      <c r="Z254" s="74"/>
      <c r="AA254" s="74"/>
      <c r="AB254" s="74"/>
      <c r="AC254" s="74"/>
      <c r="AD254" s="74"/>
      <c r="AE254" s="75"/>
      <c r="AF254" s="75"/>
      <c r="AG254" s="171"/>
      <c r="AH254" s="970"/>
      <c r="AI254" s="76"/>
      <c r="AJ254" s="76"/>
      <c r="AK254" s="76"/>
      <c r="AL254" s="76"/>
      <c r="AM254" s="168"/>
      <c r="AN254" s="169"/>
      <c r="AO254" s="169"/>
      <c r="AP254" s="170"/>
      <c r="AQ254" s="182"/>
      <c r="AR254" s="182"/>
      <c r="AS254" s="956"/>
      <c r="AT254" s="1023"/>
      <c r="AU254" s="168"/>
      <c r="AV254" s="169"/>
      <c r="AW254" s="169"/>
      <c r="AX254" s="170"/>
      <c r="AY254" s="38"/>
      <c r="AZ254" s="38"/>
      <c r="BA254" s="38"/>
      <c r="BB254" s="38"/>
      <c r="BC254" s="38"/>
      <c r="BD254" s="79"/>
      <c r="BE254" s="80"/>
      <c r="BF254" s="80"/>
      <c r="BG254" s="81"/>
      <c r="BH254" s="984"/>
      <c r="BI254" s="939"/>
      <c r="BJ254" s="27"/>
      <c r="BK254" s="178"/>
      <c r="BL254" s="178"/>
      <c r="BM254" s="178"/>
      <c r="BN254" s="178"/>
      <c r="BO254" s="178"/>
    </row>
    <row r="255" spans="1:67" ht="23.25" customHeight="1" x14ac:dyDescent="0.2">
      <c r="B255" s="1001"/>
      <c r="C255" s="1002"/>
      <c r="D255" s="1002"/>
      <c r="E255" s="1002"/>
      <c r="F255" s="1002"/>
      <c r="G255" s="1002"/>
      <c r="H255" s="1002"/>
      <c r="I255" s="1002"/>
      <c r="J255" s="1002"/>
      <c r="K255" s="1002"/>
      <c r="L255" s="1002"/>
      <c r="M255" s="1002"/>
      <c r="N255" s="1002"/>
      <c r="O255" s="1002"/>
      <c r="P255" s="1002"/>
      <c r="Q255" s="1002"/>
      <c r="R255" s="1002"/>
      <c r="S255" s="1002"/>
      <c r="T255" s="1002"/>
      <c r="U255" s="1002"/>
      <c r="V255" s="1003"/>
      <c r="W255" s="1006" t="s">
        <v>15</v>
      </c>
      <c r="X255" s="1007"/>
      <c r="Y255" s="1007"/>
      <c r="Z255" s="1007"/>
      <c r="AA255" s="1007"/>
      <c r="AB255" s="1007"/>
      <c r="AC255" s="1007"/>
      <c r="AD255" s="1008"/>
      <c r="AE255" s="1012">
        <f>SUM(AE214:AG253)</f>
        <v>0</v>
      </c>
      <c r="AF255" s="1013"/>
      <c r="AG255" s="1013"/>
      <c r="AH255" s="1014"/>
      <c r="AI255" s="1015"/>
      <c r="AJ255" s="1015"/>
      <c r="AK255" s="1015"/>
      <c r="AL255" s="1016"/>
      <c r="AM255" s="1020">
        <f>SUM(AM214:AM254)</f>
        <v>0</v>
      </c>
      <c r="AN255" s="1021"/>
      <c r="AO255" s="1021"/>
      <c r="AP255" s="1022"/>
      <c r="AQ255" s="1026"/>
      <c r="AR255" s="1027"/>
      <c r="AS255" s="1027"/>
      <c r="AT255" s="1028"/>
      <c r="AU255" s="1020">
        <f>SUM(AU214:AU254)</f>
        <v>0</v>
      </c>
      <c r="AV255" s="1021"/>
      <c r="AW255" s="1021"/>
      <c r="AX255" s="1022"/>
      <c r="AY255" s="1032"/>
      <c r="AZ255" s="1027"/>
      <c r="BA255" s="1027"/>
      <c r="BB255" s="1027"/>
      <c r="BC255" s="1028"/>
      <c r="BD255" s="1033">
        <f>SUM(BD214:BD254)</f>
        <v>0</v>
      </c>
      <c r="BE255" s="1034"/>
      <c r="BF255" s="1034"/>
      <c r="BG255" s="1035"/>
      <c r="BH255" s="33"/>
      <c r="BI255" s="33"/>
      <c r="BJ255" s="178"/>
      <c r="BK255" s="178"/>
      <c r="BL255" s="178"/>
      <c r="BM255" s="178"/>
      <c r="BN255" s="178"/>
      <c r="BO255" s="178"/>
    </row>
    <row r="256" spans="1:67" ht="5.25" customHeight="1" thickBot="1" x14ac:dyDescent="0.2">
      <c r="B256" s="1004"/>
      <c r="C256" s="1004"/>
      <c r="D256" s="1004"/>
      <c r="E256" s="1004"/>
      <c r="F256" s="1004"/>
      <c r="G256" s="1004"/>
      <c r="H256" s="1004"/>
      <c r="I256" s="1004"/>
      <c r="J256" s="1004"/>
      <c r="K256" s="1004"/>
      <c r="L256" s="1004"/>
      <c r="M256" s="1004"/>
      <c r="N256" s="1004"/>
      <c r="O256" s="1004"/>
      <c r="P256" s="1004"/>
      <c r="Q256" s="1004"/>
      <c r="R256" s="1004"/>
      <c r="S256" s="1004"/>
      <c r="T256" s="1004"/>
      <c r="U256" s="1004"/>
      <c r="V256" s="1005"/>
      <c r="W256" s="1009"/>
      <c r="X256" s="1010"/>
      <c r="Y256" s="1010"/>
      <c r="Z256" s="1010"/>
      <c r="AA256" s="1010"/>
      <c r="AB256" s="1010"/>
      <c r="AC256" s="1010"/>
      <c r="AD256" s="1011"/>
      <c r="AE256" s="150"/>
      <c r="AF256" s="151"/>
      <c r="AG256" s="152"/>
      <c r="AH256" s="1017"/>
      <c r="AI256" s="1018"/>
      <c r="AJ256" s="1018"/>
      <c r="AK256" s="1018"/>
      <c r="AL256" s="1019"/>
      <c r="AM256" s="153"/>
      <c r="AN256" s="154"/>
      <c r="AO256" s="154"/>
      <c r="AP256" s="155"/>
      <c r="AQ256" s="1029"/>
      <c r="AR256" s="1030"/>
      <c r="AS256" s="1030"/>
      <c r="AT256" s="1031"/>
      <c r="AU256" s="153"/>
      <c r="AV256" s="154"/>
      <c r="AW256" s="154"/>
      <c r="AX256" s="155"/>
      <c r="AY256" s="1029"/>
      <c r="AZ256" s="1030"/>
      <c r="BA256" s="1030"/>
      <c r="BB256" s="1030"/>
      <c r="BC256" s="1031"/>
      <c r="BD256" s="153"/>
      <c r="BE256" s="154"/>
      <c r="BF256" s="154"/>
      <c r="BG256" s="156"/>
      <c r="BH256" s="33"/>
      <c r="BI256" s="33"/>
      <c r="BJ256" s="178"/>
      <c r="BK256" s="178"/>
      <c r="BL256" s="178"/>
      <c r="BM256" s="178"/>
      <c r="BN256" s="178"/>
      <c r="BO256" s="178"/>
    </row>
    <row r="257" spans="2:62" ht="7.5" customHeight="1" x14ac:dyDescent="0.15">
      <c r="B257" s="23"/>
      <c r="C257" s="23"/>
      <c r="D257" s="858"/>
      <c r="E257" s="1037"/>
      <c r="F257" s="1037"/>
      <c r="G257" s="912"/>
      <c r="H257" s="1037"/>
      <c r="I257" s="858"/>
      <c r="J257" s="1037"/>
      <c r="K257" s="1037"/>
      <c r="L257" s="23"/>
      <c r="M257" s="23"/>
      <c r="N257" s="23"/>
      <c r="O257" s="23"/>
      <c r="P257" s="23"/>
      <c r="Q257" s="23"/>
      <c r="R257" s="914"/>
      <c r="S257" s="1037"/>
      <c r="T257" s="1037"/>
      <c r="U257" s="1037"/>
      <c r="V257" s="1037"/>
      <c r="W257" s="1037"/>
      <c r="X257" s="1037"/>
      <c r="Y257" s="1037"/>
      <c r="Z257" s="1037"/>
      <c r="AA257" s="1037"/>
      <c r="AB257" s="1037"/>
      <c r="AC257" s="1037"/>
      <c r="AD257" s="1037"/>
      <c r="AE257" s="1037"/>
      <c r="AF257" s="1037"/>
      <c r="AG257" s="1037"/>
      <c r="AH257" s="1037"/>
      <c r="AI257" s="1037"/>
      <c r="AJ257" s="1037"/>
      <c r="AK257" s="1037"/>
      <c r="AL257" s="1037"/>
      <c r="AM257" s="1037"/>
      <c r="AN257" s="1037"/>
      <c r="AO257" s="1037"/>
      <c r="AP257" s="1037"/>
      <c r="AQ257" s="1037"/>
      <c r="AR257" s="1037"/>
      <c r="AS257" s="1037"/>
      <c r="AT257" s="1037"/>
      <c r="AU257" s="24"/>
      <c r="AV257" s="24"/>
      <c r="AW257" s="24"/>
      <c r="AX257" s="24"/>
      <c r="BD257" s="24"/>
      <c r="BE257" s="24"/>
      <c r="BF257" s="24"/>
      <c r="BG257" s="24"/>
      <c r="BJ257" s="51"/>
    </row>
  </sheetData>
  <sheetProtection algorithmName="SHA-512" hashValue="P2di6NWfJxb9InaV6iZkRdQiXCF608ib11Kyd+qbyz8f20Myu6PZ2atmG+YhO62Xq8A8iSH2mJzIir603YAW2Q==" saltValue="CTb/MtGLSKpQAq3MdfXXBA==" spinCount="100000" sheet="1" objects="1" scenarios="1"/>
  <protectedRanges>
    <protectedRange sqref="AH10:AH50 AH61:AH101 AH112:AH152 AH163:AH203 AH214:AH254" name="範囲1"/>
  </protectedRanges>
  <mergeCells count="1964">
    <mergeCell ref="D257:F257"/>
    <mergeCell ref="G257:H257"/>
    <mergeCell ref="I257:K257"/>
    <mergeCell ref="R257:AT257"/>
    <mergeCell ref="AY253:BA253"/>
    <mergeCell ref="BB253:BC253"/>
    <mergeCell ref="BD253:BG253"/>
    <mergeCell ref="BH253:BH254"/>
    <mergeCell ref="BI253:BI254"/>
    <mergeCell ref="B255:V256"/>
    <mergeCell ref="W255:AD256"/>
    <mergeCell ref="AE255:AG255"/>
    <mergeCell ref="AH255:AL256"/>
    <mergeCell ref="AM255:AP255"/>
    <mergeCell ref="AK253:AL253"/>
    <mergeCell ref="AM253:AP253"/>
    <mergeCell ref="AQ253:AR253"/>
    <mergeCell ref="AS253:AS254"/>
    <mergeCell ref="AT253:AT254"/>
    <mergeCell ref="AU253:AX253"/>
    <mergeCell ref="B253:B254"/>
    <mergeCell ref="C253:C254"/>
    <mergeCell ref="K253:AD253"/>
    <mergeCell ref="AE253:AG253"/>
    <mergeCell ref="AH253:AH254"/>
    <mergeCell ref="AI253:AJ253"/>
    <mergeCell ref="AY251:BA251"/>
    <mergeCell ref="BB251:BC251"/>
    <mergeCell ref="BD251:BG251"/>
    <mergeCell ref="BH251:BH252"/>
    <mergeCell ref="BI251:BI252"/>
    <mergeCell ref="AI251:AJ251"/>
    <mergeCell ref="AK251:AL251"/>
    <mergeCell ref="AM251:AP251"/>
    <mergeCell ref="AQ251:AR251"/>
    <mergeCell ref="AS251:AS252"/>
    <mergeCell ref="AT251:AT252"/>
    <mergeCell ref="AY249:BA249"/>
    <mergeCell ref="BB249:BC249"/>
    <mergeCell ref="BD249:BG249"/>
    <mergeCell ref="BH249:BH250"/>
    <mergeCell ref="BI249:BI250"/>
    <mergeCell ref="AQ255:AT256"/>
    <mergeCell ref="AU255:AX255"/>
    <mergeCell ref="AY255:BC256"/>
    <mergeCell ref="BD255:BG255"/>
    <mergeCell ref="B251:B252"/>
    <mergeCell ref="C251:C252"/>
    <mergeCell ref="K251:AD251"/>
    <mergeCell ref="AE251:AG251"/>
    <mergeCell ref="AH251:AH252"/>
    <mergeCell ref="AK249:AL249"/>
    <mergeCell ref="AM249:AP249"/>
    <mergeCell ref="AQ249:AR249"/>
    <mergeCell ref="AS249:AS250"/>
    <mergeCell ref="AT249:AT250"/>
    <mergeCell ref="AU249:AX249"/>
    <mergeCell ref="B249:B250"/>
    <mergeCell ref="C249:C250"/>
    <mergeCell ref="K249:AD249"/>
    <mergeCell ref="AE249:AG249"/>
    <mergeCell ref="AH249:AH250"/>
    <mergeCell ref="AI249:AJ249"/>
    <mergeCell ref="AU251:AX251"/>
    <mergeCell ref="AI245:AJ245"/>
    <mergeCell ref="AU247:AX247"/>
    <mergeCell ref="AY247:BA247"/>
    <mergeCell ref="BB247:BC247"/>
    <mergeCell ref="BD247:BG247"/>
    <mergeCell ref="BH247:BH248"/>
    <mergeCell ref="BI247:BI248"/>
    <mergeCell ref="AI247:AJ247"/>
    <mergeCell ref="AK247:AL247"/>
    <mergeCell ref="AM247:AP247"/>
    <mergeCell ref="AQ247:AR247"/>
    <mergeCell ref="AS247:AS248"/>
    <mergeCell ref="AT247:AT248"/>
    <mergeCell ref="AY245:BA245"/>
    <mergeCell ref="BB245:BC245"/>
    <mergeCell ref="BD245:BG245"/>
    <mergeCell ref="BH245:BH246"/>
    <mergeCell ref="BI245:BI246"/>
    <mergeCell ref="AY243:BA243"/>
    <mergeCell ref="BB243:BC243"/>
    <mergeCell ref="BD243:BG243"/>
    <mergeCell ref="BH243:BH244"/>
    <mergeCell ref="BI243:BI244"/>
    <mergeCell ref="AI243:AJ243"/>
    <mergeCell ref="AK243:AL243"/>
    <mergeCell ref="AM243:AP243"/>
    <mergeCell ref="AQ243:AR243"/>
    <mergeCell ref="AS243:AS244"/>
    <mergeCell ref="AT243:AT244"/>
    <mergeCell ref="AY241:BA241"/>
    <mergeCell ref="BB241:BC241"/>
    <mergeCell ref="BD241:BG241"/>
    <mergeCell ref="BH241:BH242"/>
    <mergeCell ref="BI241:BI242"/>
    <mergeCell ref="B247:B248"/>
    <mergeCell ref="C247:C248"/>
    <mergeCell ref="K247:AD247"/>
    <mergeCell ref="AE247:AG247"/>
    <mergeCell ref="AH247:AH248"/>
    <mergeCell ref="AK245:AL245"/>
    <mergeCell ref="AM245:AP245"/>
    <mergeCell ref="AQ245:AR245"/>
    <mergeCell ref="AS245:AS246"/>
    <mergeCell ref="AT245:AT246"/>
    <mergeCell ref="AU245:AX245"/>
    <mergeCell ref="B245:B246"/>
    <mergeCell ref="C245:C246"/>
    <mergeCell ref="K245:AD245"/>
    <mergeCell ref="AE245:AG245"/>
    <mergeCell ref="AH245:AH246"/>
    <mergeCell ref="B243:B244"/>
    <mergeCell ref="C243:C244"/>
    <mergeCell ref="K243:AD243"/>
    <mergeCell ref="AE243:AG243"/>
    <mergeCell ref="AH243:AH244"/>
    <mergeCell ref="AK241:AL241"/>
    <mergeCell ref="AM241:AP241"/>
    <mergeCell ref="AQ241:AR241"/>
    <mergeCell ref="AS241:AS242"/>
    <mergeCell ref="AT241:AT242"/>
    <mergeCell ref="AU241:AX241"/>
    <mergeCell ref="B241:B242"/>
    <mergeCell ref="C241:C242"/>
    <mergeCell ref="K241:AD241"/>
    <mergeCell ref="AE241:AG241"/>
    <mergeCell ref="AH241:AH242"/>
    <mergeCell ref="AI241:AJ241"/>
    <mergeCell ref="AU243:AX243"/>
    <mergeCell ref="AI237:AJ237"/>
    <mergeCell ref="AU239:AX239"/>
    <mergeCell ref="AY239:BA239"/>
    <mergeCell ref="BB239:BC239"/>
    <mergeCell ref="BD239:BG239"/>
    <mergeCell ref="BH239:BH240"/>
    <mergeCell ref="BI239:BI240"/>
    <mergeCell ref="AI239:AJ239"/>
    <mergeCell ref="AK239:AL239"/>
    <mergeCell ref="AM239:AP239"/>
    <mergeCell ref="AQ239:AR239"/>
    <mergeCell ref="AS239:AS240"/>
    <mergeCell ref="AT239:AT240"/>
    <mergeCell ref="AY237:BA237"/>
    <mergeCell ref="BB237:BC237"/>
    <mergeCell ref="BD237:BG237"/>
    <mergeCell ref="BH237:BH238"/>
    <mergeCell ref="BI237:BI238"/>
    <mergeCell ref="AY235:BA235"/>
    <mergeCell ref="BB235:BC235"/>
    <mergeCell ref="BD235:BG235"/>
    <mergeCell ref="BH235:BH236"/>
    <mergeCell ref="BI235:BI236"/>
    <mergeCell ref="AI235:AJ235"/>
    <mergeCell ref="AK235:AL235"/>
    <mergeCell ref="AM235:AP235"/>
    <mergeCell ref="AQ235:AR235"/>
    <mergeCell ref="AS235:AS236"/>
    <mergeCell ref="AT235:AT236"/>
    <mergeCell ref="AY233:BA233"/>
    <mergeCell ref="BB233:BC233"/>
    <mergeCell ref="BD233:BG233"/>
    <mergeCell ref="BH233:BH234"/>
    <mergeCell ref="BI233:BI234"/>
    <mergeCell ref="B239:B240"/>
    <mergeCell ref="C239:C240"/>
    <mergeCell ref="K239:AD239"/>
    <mergeCell ref="AE239:AG239"/>
    <mergeCell ref="AH239:AH240"/>
    <mergeCell ref="AK237:AL237"/>
    <mergeCell ref="AM237:AP237"/>
    <mergeCell ref="AQ237:AR237"/>
    <mergeCell ref="AS237:AS238"/>
    <mergeCell ref="AT237:AT238"/>
    <mergeCell ref="AU237:AX237"/>
    <mergeCell ref="B237:B238"/>
    <mergeCell ref="C237:C238"/>
    <mergeCell ref="K237:AD237"/>
    <mergeCell ref="AE237:AG237"/>
    <mergeCell ref="AH237:AH238"/>
    <mergeCell ref="B235:B236"/>
    <mergeCell ref="C235:C236"/>
    <mergeCell ref="K235:AD235"/>
    <mergeCell ref="AE235:AG235"/>
    <mergeCell ref="AH235:AH236"/>
    <mergeCell ref="AK233:AL233"/>
    <mergeCell ref="AM233:AP233"/>
    <mergeCell ref="AQ233:AR233"/>
    <mergeCell ref="AS233:AS234"/>
    <mergeCell ref="AT233:AT234"/>
    <mergeCell ref="AU233:AX233"/>
    <mergeCell ref="B233:B234"/>
    <mergeCell ref="C233:C234"/>
    <mergeCell ref="K233:AD233"/>
    <mergeCell ref="AE233:AG233"/>
    <mergeCell ref="AH233:AH234"/>
    <mergeCell ref="AI233:AJ233"/>
    <mergeCell ref="AU235:AX235"/>
    <mergeCell ref="AI229:AJ229"/>
    <mergeCell ref="AU231:AX231"/>
    <mergeCell ref="AY231:BA231"/>
    <mergeCell ref="BB231:BC231"/>
    <mergeCell ref="BD231:BG231"/>
    <mergeCell ref="BH231:BH232"/>
    <mergeCell ref="BI231:BI232"/>
    <mergeCell ref="AI231:AJ231"/>
    <mergeCell ref="AK231:AL231"/>
    <mergeCell ref="AM231:AP231"/>
    <mergeCell ref="AQ231:AR231"/>
    <mergeCell ref="AS231:AS232"/>
    <mergeCell ref="AT231:AT232"/>
    <mergeCell ref="AY229:BA229"/>
    <mergeCell ref="BB229:BC229"/>
    <mergeCell ref="BD229:BG229"/>
    <mergeCell ref="BH229:BH230"/>
    <mergeCell ref="BI229:BI230"/>
    <mergeCell ref="AY227:BA227"/>
    <mergeCell ref="BB227:BC227"/>
    <mergeCell ref="BD227:BG227"/>
    <mergeCell ref="BH227:BH228"/>
    <mergeCell ref="BI227:BI228"/>
    <mergeCell ref="AI227:AJ227"/>
    <mergeCell ref="AK227:AL227"/>
    <mergeCell ref="AM227:AP227"/>
    <mergeCell ref="AQ227:AR227"/>
    <mergeCell ref="AS227:AS228"/>
    <mergeCell ref="AT227:AT228"/>
    <mergeCell ref="AY225:BA225"/>
    <mergeCell ref="BB225:BC225"/>
    <mergeCell ref="BD225:BG225"/>
    <mergeCell ref="BH225:BH226"/>
    <mergeCell ref="BI225:BI226"/>
    <mergeCell ref="B231:B232"/>
    <mergeCell ref="C231:C232"/>
    <mergeCell ref="K231:AD231"/>
    <mergeCell ref="AE231:AG231"/>
    <mergeCell ref="AH231:AH232"/>
    <mergeCell ref="AK229:AL229"/>
    <mergeCell ref="AM229:AP229"/>
    <mergeCell ref="AQ229:AR229"/>
    <mergeCell ref="AS229:AS230"/>
    <mergeCell ref="AT229:AT230"/>
    <mergeCell ref="AU229:AX229"/>
    <mergeCell ref="B229:B230"/>
    <mergeCell ref="C229:C230"/>
    <mergeCell ref="K229:AD229"/>
    <mergeCell ref="AE229:AG229"/>
    <mergeCell ref="AH229:AH230"/>
    <mergeCell ref="B227:B228"/>
    <mergeCell ref="C227:C228"/>
    <mergeCell ref="K227:AD227"/>
    <mergeCell ref="AE227:AG227"/>
    <mergeCell ref="AH227:AH228"/>
    <mergeCell ref="AK225:AL225"/>
    <mergeCell ref="AM225:AP225"/>
    <mergeCell ref="AQ225:AR225"/>
    <mergeCell ref="AS225:AS226"/>
    <mergeCell ref="AT225:AT226"/>
    <mergeCell ref="AU225:AX225"/>
    <mergeCell ref="B225:B226"/>
    <mergeCell ref="C225:C226"/>
    <mergeCell ref="K225:AD225"/>
    <mergeCell ref="AE225:AG225"/>
    <mergeCell ref="AH225:AH226"/>
    <mergeCell ref="AI225:AJ225"/>
    <mergeCell ref="AU227:AX227"/>
    <mergeCell ref="AI221:AJ221"/>
    <mergeCell ref="AU223:AX223"/>
    <mergeCell ref="AY223:BA223"/>
    <mergeCell ref="BB223:BC223"/>
    <mergeCell ref="BD223:BG223"/>
    <mergeCell ref="BH223:BH224"/>
    <mergeCell ref="BI223:BI224"/>
    <mergeCell ref="AI223:AJ223"/>
    <mergeCell ref="AK223:AL223"/>
    <mergeCell ref="AM223:AP223"/>
    <mergeCell ref="AQ223:AR223"/>
    <mergeCell ref="AS223:AS224"/>
    <mergeCell ref="AT223:AT224"/>
    <mergeCell ref="AY221:BA221"/>
    <mergeCell ref="BB221:BC221"/>
    <mergeCell ref="BD221:BG221"/>
    <mergeCell ref="BH221:BH222"/>
    <mergeCell ref="BI221:BI222"/>
    <mergeCell ref="AY219:BA219"/>
    <mergeCell ref="BB219:BC219"/>
    <mergeCell ref="BD219:BG219"/>
    <mergeCell ref="BH219:BH220"/>
    <mergeCell ref="BI219:BI220"/>
    <mergeCell ref="AI219:AJ219"/>
    <mergeCell ref="AK219:AL219"/>
    <mergeCell ref="AM219:AP219"/>
    <mergeCell ref="AQ219:AR219"/>
    <mergeCell ref="AS219:AS220"/>
    <mergeCell ref="AT219:AT220"/>
    <mergeCell ref="AY217:BA217"/>
    <mergeCell ref="BB217:BC217"/>
    <mergeCell ref="BD217:BG217"/>
    <mergeCell ref="BH217:BH218"/>
    <mergeCell ref="BI217:BI218"/>
    <mergeCell ref="B223:B224"/>
    <mergeCell ref="C223:C224"/>
    <mergeCell ref="K223:AD223"/>
    <mergeCell ref="AE223:AG223"/>
    <mergeCell ref="AH223:AH224"/>
    <mergeCell ref="AK221:AL221"/>
    <mergeCell ref="AM221:AP221"/>
    <mergeCell ref="AQ221:AR221"/>
    <mergeCell ref="AS221:AS222"/>
    <mergeCell ref="AT221:AT222"/>
    <mergeCell ref="AU221:AX221"/>
    <mergeCell ref="B221:B222"/>
    <mergeCell ref="C221:C222"/>
    <mergeCell ref="K221:AD221"/>
    <mergeCell ref="AE221:AG221"/>
    <mergeCell ref="AH221:AH222"/>
    <mergeCell ref="AU215:AX215"/>
    <mergeCell ref="BD215:BG215"/>
    <mergeCell ref="AK214:AL215"/>
    <mergeCell ref="AQ214:AR215"/>
    <mergeCell ref="AS214:AS216"/>
    <mergeCell ref="AT214:AT216"/>
    <mergeCell ref="AY214:BA215"/>
    <mergeCell ref="BB214:BC215"/>
    <mergeCell ref="I214:I215"/>
    <mergeCell ref="J214:J215"/>
    <mergeCell ref="K214:AD215"/>
    <mergeCell ref="AE214:AG215"/>
    <mergeCell ref="AH214:AH216"/>
    <mergeCell ref="AI214:AJ215"/>
    <mergeCell ref="B219:B220"/>
    <mergeCell ref="C219:C220"/>
    <mergeCell ref="K219:AD219"/>
    <mergeCell ref="AE219:AG219"/>
    <mergeCell ref="AH219:AH220"/>
    <mergeCell ref="AK217:AL217"/>
    <mergeCell ref="AM217:AP217"/>
    <mergeCell ref="AQ217:AR217"/>
    <mergeCell ref="AS217:AS218"/>
    <mergeCell ref="AT217:AT218"/>
    <mergeCell ref="AU217:AX217"/>
    <mergeCell ref="B217:B218"/>
    <mergeCell ref="C217:C218"/>
    <mergeCell ref="K217:AD217"/>
    <mergeCell ref="AE217:AG217"/>
    <mergeCell ref="AH217:AH218"/>
    <mergeCell ref="AI217:AJ217"/>
    <mergeCell ref="AU219:AX219"/>
    <mergeCell ref="B214:B216"/>
    <mergeCell ref="D214:D215"/>
    <mergeCell ref="E214:E215"/>
    <mergeCell ref="F214:F215"/>
    <mergeCell ref="G214:G215"/>
    <mergeCell ref="H214:H215"/>
    <mergeCell ref="BH211:BH213"/>
    <mergeCell ref="BI211:BI213"/>
    <mergeCell ref="AM212:AP213"/>
    <mergeCell ref="AS212:AT213"/>
    <mergeCell ref="AU212:AX213"/>
    <mergeCell ref="BD212:BG213"/>
    <mergeCell ref="AY213:BA213"/>
    <mergeCell ref="BB213:BC213"/>
    <mergeCell ref="AM211:AP211"/>
    <mergeCell ref="AQ211:AR213"/>
    <mergeCell ref="AS211:AT211"/>
    <mergeCell ref="AU211:AX211"/>
    <mergeCell ref="AY211:BC212"/>
    <mergeCell ref="BD211:BG211"/>
    <mergeCell ref="B211:B213"/>
    <mergeCell ref="C211:C213"/>
    <mergeCell ref="D211:J213"/>
    <mergeCell ref="K211:AD213"/>
    <mergeCell ref="AE211:AG213"/>
    <mergeCell ref="AH211:AL212"/>
    <mergeCell ref="AI213:AJ213"/>
    <mergeCell ref="AK213:AL213"/>
    <mergeCell ref="BH214:BH216"/>
    <mergeCell ref="BI214:BI216"/>
    <mergeCell ref="C215:C216"/>
    <mergeCell ref="AM215:AP215"/>
    <mergeCell ref="AU207:BF208"/>
    <mergeCell ref="BG207:BH209"/>
    <mergeCell ref="BI207:BI209"/>
    <mergeCell ref="B208:B209"/>
    <mergeCell ref="C208:O209"/>
    <mergeCell ref="P208:Q209"/>
    <mergeCell ref="AU209:BF210"/>
    <mergeCell ref="R210:AT210"/>
    <mergeCell ref="BG210:BH210"/>
    <mergeCell ref="AQ204:AT205"/>
    <mergeCell ref="AU204:AX204"/>
    <mergeCell ref="AY204:BC205"/>
    <mergeCell ref="BD204:BG204"/>
    <mergeCell ref="D206:F207"/>
    <mergeCell ref="G206:H207"/>
    <mergeCell ref="I206:K207"/>
    <mergeCell ref="R206:AT209"/>
    <mergeCell ref="B204:V205"/>
    <mergeCell ref="W204:AD205"/>
    <mergeCell ref="AE204:AG204"/>
    <mergeCell ref="AH204:AL205"/>
    <mergeCell ref="AM204:AP204"/>
    <mergeCell ref="AT202:AT203"/>
    <mergeCell ref="AU202:AX202"/>
    <mergeCell ref="B202:B203"/>
    <mergeCell ref="C202:C203"/>
    <mergeCell ref="K202:AD202"/>
    <mergeCell ref="AE202:AG202"/>
    <mergeCell ref="AH202:AH203"/>
    <mergeCell ref="AI202:AJ202"/>
    <mergeCell ref="AY200:BA200"/>
    <mergeCell ref="BB200:BC200"/>
    <mergeCell ref="BD200:BG200"/>
    <mergeCell ref="BH200:BH201"/>
    <mergeCell ref="BI200:BI201"/>
    <mergeCell ref="AI200:AJ200"/>
    <mergeCell ref="AK200:AL200"/>
    <mergeCell ref="AM200:AP200"/>
    <mergeCell ref="AQ200:AR200"/>
    <mergeCell ref="AS200:AS201"/>
    <mergeCell ref="AT200:AT201"/>
    <mergeCell ref="AY198:BA198"/>
    <mergeCell ref="BB198:BC198"/>
    <mergeCell ref="BD198:BG198"/>
    <mergeCell ref="BH198:BH199"/>
    <mergeCell ref="BI198:BI199"/>
    <mergeCell ref="AY202:BA202"/>
    <mergeCell ref="BB202:BC202"/>
    <mergeCell ref="BD202:BG202"/>
    <mergeCell ref="BH202:BH203"/>
    <mergeCell ref="BI202:BI203"/>
    <mergeCell ref="B200:B201"/>
    <mergeCell ref="C200:C201"/>
    <mergeCell ref="K200:AD200"/>
    <mergeCell ref="AE200:AG200"/>
    <mergeCell ref="AH200:AH201"/>
    <mergeCell ref="AK198:AL198"/>
    <mergeCell ref="AM198:AP198"/>
    <mergeCell ref="AQ198:AR198"/>
    <mergeCell ref="AS198:AS199"/>
    <mergeCell ref="AT198:AT199"/>
    <mergeCell ref="AU198:AX198"/>
    <mergeCell ref="B198:B199"/>
    <mergeCell ref="C198:C199"/>
    <mergeCell ref="K198:AD198"/>
    <mergeCell ref="AE198:AG198"/>
    <mergeCell ref="AH198:AH199"/>
    <mergeCell ref="AI198:AJ198"/>
    <mergeCell ref="AU200:AX200"/>
    <mergeCell ref="AK202:AL202"/>
    <mergeCell ref="AM202:AP202"/>
    <mergeCell ref="AQ202:AR202"/>
    <mergeCell ref="AS202:AS203"/>
    <mergeCell ref="AI194:AJ194"/>
    <mergeCell ref="AU196:AX196"/>
    <mergeCell ref="AY196:BA196"/>
    <mergeCell ref="BB196:BC196"/>
    <mergeCell ref="BD196:BG196"/>
    <mergeCell ref="BH196:BH197"/>
    <mergeCell ref="BI196:BI197"/>
    <mergeCell ref="AI196:AJ196"/>
    <mergeCell ref="AK196:AL196"/>
    <mergeCell ref="AM196:AP196"/>
    <mergeCell ref="AQ196:AR196"/>
    <mergeCell ref="AS196:AS197"/>
    <mergeCell ref="AT196:AT197"/>
    <mergeCell ref="AY194:BA194"/>
    <mergeCell ref="BB194:BC194"/>
    <mergeCell ref="BD194:BG194"/>
    <mergeCell ref="BH194:BH195"/>
    <mergeCell ref="BI194:BI195"/>
    <mergeCell ref="AY192:BA192"/>
    <mergeCell ref="BB192:BC192"/>
    <mergeCell ref="BD192:BG192"/>
    <mergeCell ref="BH192:BH193"/>
    <mergeCell ref="BI192:BI193"/>
    <mergeCell ref="AI192:AJ192"/>
    <mergeCell ref="AK192:AL192"/>
    <mergeCell ref="AM192:AP192"/>
    <mergeCell ref="AQ192:AR192"/>
    <mergeCell ref="AS192:AS193"/>
    <mergeCell ref="AT192:AT193"/>
    <mergeCell ref="AY190:BA190"/>
    <mergeCell ref="BB190:BC190"/>
    <mergeCell ref="BD190:BG190"/>
    <mergeCell ref="BH190:BH191"/>
    <mergeCell ref="BI190:BI191"/>
    <mergeCell ref="B196:B197"/>
    <mergeCell ref="C196:C197"/>
    <mergeCell ref="K196:AD196"/>
    <mergeCell ref="AE196:AG196"/>
    <mergeCell ref="AH196:AH197"/>
    <mergeCell ref="AK194:AL194"/>
    <mergeCell ref="AM194:AP194"/>
    <mergeCell ref="AQ194:AR194"/>
    <mergeCell ref="AS194:AS195"/>
    <mergeCell ref="AT194:AT195"/>
    <mergeCell ref="AU194:AX194"/>
    <mergeCell ref="B194:B195"/>
    <mergeCell ref="C194:C195"/>
    <mergeCell ref="K194:AD194"/>
    <mergeCell ref="AE194:AG194"/>
    <mergeCell ref="AH194:AH195"/>
    <mergeCell ref="B192:B193"/>
    <mergeCell ref="C192:C193"/>
    <mergeCell ref="K192:AD192"/>
    <mergeCell ref="AE192:AG192"/>
    <mergeCell ref="AH192:AH193"/>
    <mergeCell ref="AK190:AL190"/>
    <mergeCell ref="AM190:AP190"/>
    <mergeCell ref="AQ190:AR190"/>
    <mergeCell ref="AS190:AS191"/>
    <mergeCell ref="AT190:AT191"/>
    <mergeCell ref="AU190:AX190"/>
    <mergeCell ref="B190:B191"/>
    <mergeCell ref="C190:C191"/>
    <mergeCell ref="K190:AD190"/>
    <mergeCell ref="AE190:AG190"/>
    <mergeCell ref="AH190:AH191"/>
    <mergeCell ref="AI190:AJ190"/>
    <mergeCell ref="AU192:AX192"/>
    <mergeCell ref="AI186:AJ186"/>
    <mergeCell ref="AU188:AX188"/>
    <mergeCell ref="AY188:BA188"/>
    <mergeCell ref="BB188:BC188"/>
    <mergeCell ref="BD188:BG188"/>
    <mergeCell ref="BH188:BH189"/>
    <mergeCell ref="BI188:BI189"/>
    <mergeCell ref="AI188:AJ188"/>
    <mergeCell ref="AK188:AL188"/>
    <mergeCell ref="AM188:AP188"/>
    <mergeCell ref="AQ188:AR188"/>
    <mergeCell ref="AS188:AS189"/>
    <mergeCell ref="AT188:AT189"/>
    <mergeCell ref="AY186:BA186"/>
    <mergeCell ref="BB186:BC186"/>
    <mergeCell ref="BD186:BG186"/>
    <mergeCell ref="BH186:BH187"/>
    <mergeCell ref="BI186:BI187"/>
    <mergeCell ref="AY184:BA184"/>
    <mergeCell ref="BB184:BC184"/>
    <mergeCell ref="BD184:BG184"/>
    <mergeCell ref="BH184:BH185"/>
    <mergeCell ref="BI184:BI185"/>
    <mergeCell ref="AI184:AJ184"/>
    <mergeCell ref="AK184:AL184"/>
    <mergeCell ref="AM184:AP184"/>
    <mergeCell ref="AQ184:AR184"/>
    <mergeCell ref="AS184:AS185"/>
    <mergeCell ref="AT184:AT185"/>
    <mergeCell ref="AY182:BA182"/>
    <mergeCell ref="BB182:BC182"/>
    <mergeCell ref="BD182:BG182"/>
    <mergeCell ref="BH182:BH183"/>
    <mergeCell ref="BI182:BI183"/>
    <mergeCell ref="B188:B189"/>
    <mergeCell ref="C188:C189"/>
    <mergeCell ref="K188:AD188"/>
    <mergeCell ref="AE188:AG188"/>
    <mergeCell ref="AH188:AH189"/>
    <mergeCell ref="AK186:AL186"/>
    <mergeCell ref="AM186:AP186"/>
    <mergeCell ref="AQ186:AR186"/>
    <mergeCell ref="AS186:AS187"/>
    <mergeCell ref="AT186:AT187"/>
    <mergeCell ref="AU186:AX186"/>
    <mergeCell ref="B186:B187"/>
    <mergeCell ref="C186:C187"/>
    <mergeCell ref="K186:AD186"/>
    <mergeCell ref="AE186:AG186"/>
    <mergeCell ref="AH186:AH187"/>
    <mergeCell ref="B184:B185"/>
    <mergeCell ref="C184:C185"/>
    <mergeCell ref="K184:AD184"/>
    <mergeCell ref="AE184:AG184"/>
    <mergeCell ref="AH184:AH185"/>
    <mergeCell ref="AK182:AL182"/>
    <mergeCell ref="AM182:AP182"/>
    <mergeCell ref="AQ182:AR182"/>
    <mergeCell ref="AS182:AS183"/>
    <mergeCell ref="AT182:AT183"/>
    <mergeCell ref="AU182:AX182"/>
    <mergeCell ref="B182:B183"/>
    <mergeCell ref="C182:C183"/>
    <mergeCell ref="K182:AD182"/>
    <mergeCell ref="AE182:AG182"/>
    <mergeCell ref="AH182:AH183"/>
    <mergeCell ref="AI182:AJ182"/>
    <mergeCell ref="AU184:AX184"/>
    <mergeCell ref="AI178:AJ178"/>
    <mergeCell ref="AU180:AX180"/>
    <mergeCell ref="AY180:BA180"/>
    <mergeCell ref="BB180:BC180"/>
    <mergeCell ref="BD180:BG180"/>
    <mergeCell ref="BH180:BH181"/>
    <mergeCell ref="BI180:BI181"/>
    <mergeCell ref="AI180:AJ180"/>
    <mergeCell ref="AK180:AL180"/>
    <mergeCell ref="AM180:AP180"/>
    <mergeCell ref="AQ180:AR180"/>
    <mergeCell ref="AS180:AS181"/>
    <mergeCell ref="AT180:AT181"/>
    <mergeCell ref="AY178:BA178"/>
    <mergeCell ref="BB178:BC178"/>
    <mergeCell ref="BD178:BG178"/>
    <mergeCell ref="BH178:BH179"/>
    <mergeCell ref="BI178:BI179"/>
    <mergeCell ref="AY176:BA176"/>
    <mergeCell ref="BB176:BC176"/>
    <mergeCell ref="BD176:BG176"/>
    <mergeCell ref="BH176:BH177"/>
    <mergeCell ref="BI176:BI177"/>
    <mergeCell ref="AI176:AJ176"/>
    <mergeCell ref="AK176:AL176"/>
    <mergeCell ref="AM176:AP176"/>
    <mergeCell ref="AQ176:AR176"/>
    <mergeCell ref="AS176:AS177"/>
    <mergeCell ref="AT176:AT177"/>
    <mergeCell ref="AY174:BA174"/>
    <mergeCell ref="BB174:BC174"/>
    <mergeCell ref="BD174:BG174"/>
    <mergeCell ref="BH174:BH175"/>
    <mergeCell ref="BI174:BI175"/>
    <mergeCell ref="B180:B181"/>
    <mergeCell ref="C180:C181"/>
    <mergeCell ref="K180:AD180"/>
    <mergeCell ref="AE180:AG180"/>
    <mergeCell ref="AH180:AH181"/>
    <mergeCell ref="AK178:AL178"/>
    <mergeCell ref="AM178:AP178"/>
    <mergeCell ref="AQ178:AR178"/>
    <mergeCell ref="AS178:AS179"/>
    <mergeCell ref="AT178:AT179"/>
    <mergeCell ref="AU178:AX178"/>
    <mergeCell ref="B178:B179"/>
    <mergeCell ref="C178:C179"/>
    <mergeCell ref="K178:AD178"/>
    <mergeCell ref="AE178:AG178"/>
    <mergeCell ref="AH178:AH179"/>
    <mergeCell ref="B176:B177"/>
    <mergeCell ref="C176:C177"/>
    <mergeCell ref="K176:AD176"/>
    <mergeCell ref="AE176:AG176"/>
    <mergeCell ref="AH176:AH177"/>
    <mergeCell ref="AK174:AL174"/>
    <mergeCell ref="AM174:AP174"/>
    <mergeCell ref="AQ174:AR174"/>
    <mergeCell ref="AS174:AS175"/>
    <mergeCell ref="AT174:AT175"/>
    <mergeCell ref="AU174:AX174"/>
    <mergeCell ref="B174:B175"/>
    <mergeCell ref="C174:C175"/>
    <mergeCell ref="K174:AD174"/>
    <mergeCell ref="AE174:AG174"/>
    <mergeCell ref="AH174:AH175"/>
    <mergeCell ref="AI174:AJ174"/>
    <mergeCell ref="AU176:AX176"/>
    <mergeCell ref="AI170:AJ170"/>
    <mergeCell ref="AU172:AX172"/>
    <mergeCell ref="AY172:BA172"/>
    <mergeCell ref="BB172:BC172"/>
    <mergeCell ref="BD172:BG172"/>
    <mergeCell ref="BH172:BH173"/>
    <mergeCell ref="BI172:BI173"/>
    <mergeCell ref="AI172:AJ172"/>
    <mergeCell ref="AK172:AL172"/>
    <mergeCell ref="AM172:AP172"/>
    <mergeCell ref="AQ172:AR172"/>
    <mergeCell ref="AS172:AS173"/>
    <mergeCell ref="AT172:AT173"/>
    <mergeCell ref="AY170:BA170"/>
    <mergeCell ref="BB170:BC170"/>
    <mergeCell ref="BD170:BG170"/>
    <mergeCell ref="BH170:BH171"/>
    <mergeCell ref="BI170:BI171"/>
    <mergeCell ref="AY168:BA168"/>
    <mergeCell ref="BB168:BC168"/>
    <mergeCell ref="BD168:BG168"/>
    <mergeCell ref="BH168:BH169"/>
    <mergeCell ref="BI168:BI169"/>
    <mergeCell ref="AI168:AJ168"/>
    <mergeCell ref="AK168:AL168"/>
    <mergeCell ref="AM168:AP168"/>
    <mergeCell ref="AQ168:AR168"/>
    <mergeCell ref="AS168:AS169"/>
    <mergeCell ref="AT168:AT169"/>
    <mergeCell ref="AY166:BA166"/>
    <mergeCell ref="BB166:BC166"/>
    <mergeCell ref="BD166:BG166"/>
    <mergeCell ref="BH166:BH167"/>
    <mergeCell ref="BI166:BI167"/>
    <mergeCell ref="B172:B173"/>
    <mergeCell ref="C172:C173"/>
    <mergeCell ref="K172:AD172"/>
    <mergeCell ref="AE172:AG172"/>
    <mergeCell ref="AH172:AH173"/>
    <mergeCell ref="AK170:AL170"/>
    <mergeCell ref="AM170:AP170"/>
    <mergeCell ref="AQ170:AR170"/>
    <mergeCell ref="AS170:AS171"/>
    <mergeCell ref="AT170:AT171"/>
    <mergeCell ref="AU170:AX170"/>
    <mergeCell ref="B170:B171"/>
    <mergeCell ref="C170:C171"/>
    <mergeCell ref="K170:AD170"/>
    <mergeCell ref="AE170:AG170"/>
    <mergeCell ref="AH170:AH171"/>
    <mergeCell ref="AU164:AX164"/>
    <mergeCell ref="BD164:BG164"/>
    <mergeCell ref="AK163:AL164"/>
    <mergeCell ref="AQ163:AR164"/>
    <mergeCell ref="AS163:AS165"/>
    <mergeCell ref="AT163:AT165"/>
    <mergeCell ref="AY163:BA164"/>
    <mergeCell ref="BB163:BC164"/>
    <mergeCell ref="I163:I164"/>
    <mergeCell ref="J163:J164"/>
    <mergeCell ref="K163:AD164"/>
    <mergeCell ref="AE163:AG164"/>
    <mergeCell ref="AH163:AH165"/>
    <mergeCell ref="AI163:AJ164"/>
    <mergeCell ref="B168:B169"/>
    <mergeCell ref="C168:C169"/>
    <mergeCell ref="K168:AD168"/>
    <mergeCell ref="AE168:AG168"/>
    <mergeCell ref="AH168:AH169"/>
    <mergeCell ref="AK166:AL166"/>
    <mergeCell ref="AM166:AP166"/>
    <mergeCell ref="AQ166:AR166"/>
    <mergeCell ref="AS166:AS167"/>
    <mergeCell ref="AT166:AT167"/>
    <mergeCell ref="AU166:AX166"/>
    <mergeCell ref="B166:B167"/>
    <mergeCell ref="C166:C167"/>
    <mergeCell ref="K166:AD166"/>
    <mergeCell ref="AE166:AG166"/>
    <mergeCell ref="AH166:AH167"/>
    <mergeCell ref="AI166:AJ166"/>
    <mergeCell ref="AU168:AX168"/>
    <mergeCell ref="B163:B165"/>
    <mergeCell ref="D163:D164"/>
    <mergeCell ref="E163:E164"/>
    <mergeCell ref="F163:F164"/>
    <mergeCell ref="G163:G164"/>
    <mergeCell ref="H163:H164"/>
    <mergeCell ref="BH160:BH162"/>
    <mergeCell ref="BI160:BI162"/>
    <mergeCell ref="AM161:AP162"/>
    <mergeCell ref="AS161:AT162"/>
    <mergeCell ref="AU161:AX162"/>
    <mergeCell ref="BD161:BG162"/>
    <mergeCell ref="AY162:BA162"/>
    <mergeCell ref="BB162:BC162"/>
    <mergeCell ref="AM160:AP160"/>
    <mergeCell ref="AQ160:AR162"/>
    <mergeCell ref="AS160:AT160"/>
    <mergeCell ref="AU160:AX160"/>
    <mergeCell ref="AY160:BC161"/>
    <mergeCell ref="BD160:BG160"/>
    <mergeCell ref="B160:B162"/>
    <mergeCell ref="C160:C162"/>
    <mergeCell ref="D160:J162"/>
    <mergeCell ref="K160:AD162"/>
    <mergeCell ref="AE160:AG162"/>
    <mergeCell ref="AH160:AL161"/>
    <mergeCell ref="AI162:AJ162"/>
    <mergeCell ref="AK162:AL162"/>
    <mergeCell ref="BH163:BH165"/>
    <mergeCell ref="BI163:BI165"/>
    <mergeCell ref="C164:C165"/>
    <mergeCell ref="AM164:AP164"/>
    <mergeCell ref="AU156:BF157"/>
    <mergeCell ref="BG156:BH158"/>
    <mergeCell ref="BI156:BI158"/>
    <mergeCell ref="B157:B158"/>
    <mergeCell ref="C157:O158"/>
    <mergeCell ref="P157:Q158"/>
    <mergeCell ref="AU158:BF159"/>
    <mergeCell ref="R159:AT159"/>
    <mergeCell ref="BG159:BH159"/>
    <mergeCell ref="AQ153:AT154"/>
    <mergeCell ref="AU153:AX153"/>
    <mergeCell ref="AY153:BC154"/>
    <mergeCell ref="BD153:BG153"/>
    <mergeCell ref="D155:F156"/>
    <mergeCell ref="G155:H156"/>
    <mergeCell ref="I155:K156"/>
    <mergeCell ref="R155:AT158"/>
    <mergeCell ref="B153:V154"/>
    <mergeCell ref="W153:AD154"/>
    <mergeCell ref="AE153:AG153"/>
    <mergeCell ref="AH153:AL154"/>
    <mergeCell ref="AM153:AP153"/>
    <mergeCell ref="AT151:AT152"/>
    <mergeCell ref="AU151:AX151"/>
    <mergeCell ref="B151:B152"/>
    <mergeCell ref="C151:C152"/>
    <mergeCell ref="K151:AD151"/>
    <mergeCell ref="AE151:AG151"/>
    <mergeCell ref="AH151:AH152"/>
    <mergeCell ref="AI151:AJ151"/>
    <mergeCell ref="AY149:BA149"/>
    <mergeCell ref="BB149:BC149"/>
    <mergeCell ref="BD149:BG149"/>
    <mergeCell ref="BH149:BH150"/>
    <mergeCell ref="BI149:BI150"/>
    <mergeCell ref="AI149:AJ149"/>
    <mergeCell ref="AK149:AL149"/>
    <mergeCell ref="AM149:AP149"/>
    <mergeCell ref="AQ149:AR149"/>
    <mergeCell ref="AS149:AS150"/>
    <mergeCell ref="AT149:AT150"/>
    <mergeCell ref="AY147:BA147"/>
    <mergeCell ref="BB147:BC147"/>
    <mergeCell ref="BD147:BG147"/>
    <mergeCell ref="BH147:BH148"/>
    <mergeCell ref="BI147:BI148"/>
    <mergeCell ref="AY151:BA151"/>
    <mergeCell ref="BB151:BC151"/>
    <mergeCell ref="BD151:BG151"/>
    <mergeCell ref="BH151:BH152"/>
    <mergeCell ref="BI151:BI152"/>
    <mergeCell ref="B149:B150"/>
    <mergeCell ref="C149:C150"/>
    <mergeCell ref="K149:AD149"/>
    <mergeCell ref="AE149:AG149"/>
    <mergeCell ref="AH149:AH150"/>
    <mergeCell ref="AK147:AL147"/>
    <mergeCell ref="AM147:AP147"/>
    <mergeCell ref="AQ147:AR147"/>
    <mergeCell ref="AS147:AS148"/>
    <mergeCell ref="AT147:AT148"/>
    <mergeCell ref="AU147:AX147"/>
    <mergeCell ref="B147:B148"/>
    <mergeCell ref="C147:C148"/>
    <mergeCell ref="K147:AD147"/>
    <mergeCell ref="AE147:AG147"/>
    <mergeCell ref="AH147:AH148"/>
    <mergeCell ref="AI147:AJ147"/>
    <mergeCell ref="AU149:AX149"/>
    <mergeCell ref="AK151:AL151"/>
    <mergeCell ref="AM151:AP151"/>
    <mergeCell ref="AQ151:AR151"/>
    <mergeCell ref="AS151:AS152"/>
    <mergeCell ref="AI143:AJ143"/>
    <mergeCell ref="AU145:AX145"/>
    <mergeCell ref="AY145:BA145"/>
    <mergeCell ref="BB145:BC145"/>
    <mergeCell ref="BD145:BG145"/>
    <mergeCell ref="BH145:BH146"/>
    <mergeCell ref="BI145:BI146"/>
    <mergeCell ref="AI145:AJ145"/>
    <mergeCell ref="AK145:AL145"/>
    <mergeCell ref="AM145:AP145"/>
    <mergeCell ref="AQ145:AR145"/>
    <mergeCell ref="AS145:AS146"/>
    <mergeCell ref="AT145:AT146"/>
    <mergeCell ref="AY143:BA143"/>
    <mergeCell ref="BB143:BC143"/>
    <mergeCell ref="BD143:BG143"/>
    <mergeCell ref="BH143:BH144"/>
    <mergeCell ref="BI143:BI144"/>
    <mergeCell ref="AY141:BA141"/>
    <mergeCell ref="BB141:BC141"/>
    <mergeCell ref="BD141:BG141"/>
    <mergeCell ref="BH141:BH142"/>
    <mergeCell ref="BI141:BI142"/>
    <mergeCell ref="AI141:AJ141"/>
    <mergeCell ref="AK141:AL141"/>
    <mergeCell ref="AM141:AP141"/>
    <mergeCell ref="AQ141:AR141"/>
    <mergeCell ref="AS141:AS142"/>
    <mergeCell ref="AT141:AT142"/>
    <mergeCell ref="AY139:BA139"/>
    <mergeCell ref="BB139:BC139"/>
    <mergeCell ref="BD139:BG139"/>
    <mergeCell ref="BH139:BH140"/>
    <mergeCell ref="BI139:BI140"/>
    <mergeCell ref="B145:B146"/>
    <mergeCell ref="C145:C146"/>
    <mergeCell ref="K145:AD145"/>
    <mergeCell ref="AE145:AG145"/>
    <mergeCell ref="AH145:AH146"/>
    <mergeCell ref="AK143:AL143"/>
    <mergeCell ref="AM143:AP143"/>
    <mergeCell ref="AQ143:AR143"/>
    <mergeCell ref="AS143:AS144"/>
    <mergeCell ref="AT143:AT144"/>
    <mergeCell ref="AU143:AX143"/>
    <mergeCell ref="B143:B144"/>
    <mergeCell ref="C143:C144"/>
    <mergeCell ref="K143:AD143"/>
    <mergeCell ref="AE143:AG143"/>
    <mergeCell ref="AH143:AH144"/>
    <mergeCell ref="B141:B142"/>
    <mergeCell ref="C141:C142"/>
    <mergeCell ref="K141:AD141"/>
    <mergeCell ref="AE141:AG141"/>
    <mergeCell ref="AH141:AH142"/>
    <mergeCell ref="AK139:AL139"/>
    <mergeCell ref="AM139:AP139"/>
    <mergeCell ref="AQ139:AR139"/>
    <mergeCell ref="AS139:AS140"/>
    <mergeCell ref="AT139:AT140"/>
    <mergeCell ref="AU139:AX139"/>
    <mergeCell ref="B139:B140"/>
    <mergeCell ref="C139:C140"/>
    <mergeCell ref="K139:AD139"/>
    <mergeCell ref="AE139:AG139"/>
    <mergeCell ref="AH139:AH140"/>
    <mergeCell ref="AI139:AJ139"/>
    <mergeCell ref="AU141:AX141"/>
    <mergeCell ref="AI135:AJ135"/>
    <mergeCell ref="AU137:AX137"/>
    <mergeCell ref="AY137:BA137"/>
    <mergeCell ref="BB137:BC137"/>
    <mergeCell ref="BD137:BG137"/>
    <mergeCell ref="BH137:BH138"/>
    <mergeCell ref="BI137:BI138"/>
    <mergeCell ref="AI137:AJ137"/>
    <mergeCell ref="AK137:AL137"/>
    <mergeCell ref="AM137:AP137"/>
    <mergeCell ref="AQ137:AR137"/>
    <mergeCell ref="AS137:AS138"/>
    <mergeCell ref="AT137:AT138"/>
    <mergeCell ref="AY135:BA135"/>
    <mergeCell ref="BB135:BC135"/>
    <mergeCell ref="BD135:BG135"/>
    <mergeCell ref="BH135:BH136"/>
    <mergeCell ref="BI135:BI136"/>
    <mergeCell ref="AY133:BA133"/>
    <mergeCell ref="BB133:BC133"/>
    <mergeCell ref="BD133:BG133"/>
    <mergeCell ref="BH133:BH134"/>
    <mergeCell ref="BI133:BI134"/>
    <mergeCell ref="AI133:AJ133"/>
    <mergeCell ref="AK133:AL133"/>
    <mergeCell ref="AM133:AP133"/>
    <mergeCell ref="AQ133:AR133"/>
    <mergeCell ref="AS133:AS134"/>
    <mergeCell ref="AT133:AT134"/>
    <mergeCell ref="AY131:BA131"/>
    <mergeCell ref="BB131:BC131"/>
    <mergeCell ref="BD131:BG131"/>
    <mergeCell ref="BH131:BH132"/>
    <mergeCell ref="BI131:BI132"/>
    <mergeCell ref="B137:B138"/>
    <mergeCell ref="C137:C138"/>
    <mergeCell ref="K137:AD137"/>
    <mergeCell ref="AE137:AG137"/>
    <mergeCell ref="AH137:AH138"/>
    <mergeCell ref="AK135:AL135"/>
    <mergeCell ref="AM135:AP135"/>
    <mergeCell ref="AQ135:AR135"/>
    <mergeCell ref="AS135:AS136"/>
    <mergeCell ref="AT135:AT136"/>
    <mergeCell ref="AU135:AX135"/>
    <mergeCell ref="B135:B136"/>
    <mergeCell ref="C135:C136"/>
    <mergeCell ref="K135:AD135"/>
    <mergeCell ref="AE135:AG135"/>
    <mergeCell ref="AH135:AH136"/>
    <mergeCell ref="B133:B134"/>
    <mergeCell ref="C133:C134"/>
    <mergeCell ref="K133:AD133"/>
    <mergeCell ref="AE133:AG133"/>
    <mergeCell ref="AH133:AH134"/>
    <mergeCell ref="AK131:AL131"/>
    <mergeCell ref="AM131:AP131"/>
    <mergeCell ref="AQ131:AR131"/>
    <mergeCell ref="AS131:AS132"/>
    <mergeCell ref="AT131:AT132"/>
    <mergeCell ref="AU131:AX131"/>
    <mergeCell ref="B131:B132"/>
    <mergeCell ref="C131:C132"/>
    <mergeCell ref="K131:AD131"/>
    <mergeCell ref="AE131:AG131"/>
    <mergeCell ref="AH131:AH132"/>
    <mergeCell ref="AI131:AJ131"/>
    <mergeCell ref="AU133:AX133"/>
    <mergeCell ref="AI127:AJ127"/>
    <mergeCell ref="AU129:AX129"/>
    <mergeCell ref="AY129:BA129"/>
    <mergeCell ref="BB129:BC129"/>
    <mergeCell ref="BD129:BG129"/>
    <mergeCell ref="BH129:BH130"/>
    <mergeCell ref="BI129:BI130"/>
    <mergeCell ref="AI129:AJ129"/>
    <mergeCell ref="AK129:AL129"/>
    <mergeCell ref="AM129:AP129"/>
    <mergeCell ref="AQ129:AR129"/>
    <mergeCell ref="AS129:AS130"/>
    <mergeCell ref="AT129:AT130"/>
    <mergeCell ref="AY127:BA127"/>
    <mergeCell ref="BB127:BC127"/>
    <mergeCell ref="BD127:BG127"/>
    <mergeCell ref="BH127:BH128"/>
    <mergeCell ref="BI127:BI128"/>
    <mergeCell ref="AY125:BA125"/>
    <mergeCell ref="BB125:BC125"/>
    <mergeCell ref="BD125:BG125"/>
    <mergeCell ref="BH125:BH126"/>
    <mergeCell ref="BI125:BI126"/>
    <mergeCell ref="AI125:AJ125"/>
    <mergeCell ref="AK125:AL125"/>
    <mergeCell ref="AM125:AP125"/>
    <mergeCell ref="AQ125:AR125"/>
    <mergeCell ref="AS125:AS126"/>
    <mergeCell ref="AT125:AT126"/>
    <mergeCell ref="AY123:BA123"/>
    <mergeCell ref="BB123:BC123"/>
    <mergeCell ref="BD123:BG123"/>
    <mergeCell ref="BH123:BH124"/>
    <mergeCell ref="BI123:BI124"/>
    <mergeCell ref="B129:B130"/>
    <mergeCell ref="C129:C130"/>
    <mergeCell ref="K129:AD129"/>
    <mergeCell ref="AE129:AG129"/>
    <mergeCell ref="AH129:AH130"/>
    <mergeCell ref="AK127:AL127"/>
    <mergeCell ref="AM127:AP127"/>
    <mergeCell ref="AQ127:AR127"/>
    <mergeCell ref="AS127:AS128"/>
    <mergeCell ref="AT127:AT128"/>
    <mergeCell ref="AU127:AX127"/>
    <mergeCell ref="B127:B128"/>
    <mergeCell ref="C127:C128"/>
    <mergeCell ref="K127:AD127"/>
    <mergeCell ref="AE127:AG127"/>
    <mergeCell ref="AH127:AH128"/>
    <mergeCell ref="B125:B126"/>
    <mergeCell ref="C125:C126"/>
    <mergeCell ref="K125:AD125"/>
    <mergeCell ref="AE125:AG125"/>
    <mergeCell ref="AH125:AH126"/>
    <mergeCell ref="AK123:AL123"/>
    <mergeCell ref="AM123:AP123"/>
    <mergeCell ref="AQ123:AR123"/>
    <mergeCell ref="AS123:AS124"/>
    <mergeCell ref="AT123:AT124"/>
    <mergeCell ref="AU123:AX123"/>
    <mergeCell ref="B123:B124"/>
    <mergeCell ref="C123:C124"/>
    <mergeCell ref="K123:AD123"/>
    <mergeCell ref="AE123:AG123"/>
    <mergeCell ref="AH123:AH124"/>
    <mergeCell ref="AI123:AJ123"/>
    <mergeCell ref="AU125:AX125"/>
    <mergeCell ref="AI119:AJ119"/>
    <mergeCell ref="AU121:AX121"/>
    <mergeCell ref="AY121:BA121"/>
    <mergeCell ref="BB121:BC121"/>
    <mergeCell ref="BD121:BG121"/>
    <mergeCell ref="BH121:BH122"/>
    <mergeCell ref="BI121:BI122"/>
    <mergeCell ref="AI121:AJ121"/>
    <mergeCell ref="AK121:AL121"/>
    <mergeCell ref="AM121:AP121"/>
    <mergeCell ref="AQ121:AR121"/>
    <mergeCell ref="AS121:AS122"/>
    <mergeCell ref="AT121:AT122"/>
    <mergeCell ref="AY119:BA119"/>
    <mergeCell ref="BB119:BC119"/>
    <mergeCell ref="BD119:BG119"/>
    <mergeCell ref="BH119:BH120"/>
    <mergeCell ref="BI119:BI120"/>
    <mergeCell ref="AY117:BA117"/>
    <mergeCell ref="BB117:BC117"/>
    <mergeCell ref="BD117:BG117"/>
    <mergeCell ref="BH117:BH118"/>
    <mergeCell ref="BI117:BI118"/>
    <mergeCell ref="AI117:AJ117"/>
    <mergeCell ref="AK117:AL117"/>
    <mergeCell ref="AM117:AP117"/>
    <mergeCell ref="AQ117:AR117"/>
    <mergeCell ref="AS117:AS118"/>
    <mergeCell ref="AT117:AT118"/>
    <mergeCell ref="AY115:BA115"/>
    <mergeCell ref="BB115:BC115"/>
    <mergeCell ref="BD115:BG115"/>
    <mergeCell ref="BH115:BH116"/>
    <mergeCell ref="BI115:BI116"/>
    <mergeCell ref="B121:B122"/>
    <mergeCell ref="C121:C122"/>
    <mergeCell ref="K121:AD121"/>
    <mergeCell ref="AE121:AG121"/>
    <mergeCell ref="AH121:AH122"/>
    <mergeCell ref="AK119:AL119"/>
    <mergeCell ref="AM119:AP119"/>
    <mergeCell ref="AQ119:AR119"/>
    <mergeCell ref="AS119:AS120"/>
    <mergeCell ref="AT119:AT120"/>
    <mergeCell ref="AU119:AX119"/>
    <mergeCell ref="B119:B120"/>
    <mergeCell ref="C119:C120"/>
    <mergeCell ref="K119:AD119"/>
    <mergeCell ref="AE119:AG119"/>
    <mergeCell ref="AH119:AH120"/>
    <mergeCell ref="AU113:AX113"/>
    <mergeCell ref="BD113:BG113"/>
    <mergeCell ref="AK112:AL113"/>
    <mergeCell ref="AQ112:AR113"/>
    <mergeCell ref="AS112:AS114"/>
    <mergeCell ref="AT112:AT114"/>
    <mergeCell ref="AY112:BA113"/>
    <mergeCell ref="BB112:BC113"/>
    <mergeCell ref="I112:I113"/>
    <mergeCell ref="J112:J113"/>
    <mergeCell ref="K112:AD113"/>
    <mergeCell ref="AE112:AG113"/>
    <mergeCell ref="AH112:AH114"/>
    <mergeCell ref="AI112:AJ113"/>
    <mergeCell ref="B117:B118"/>
    <mergeCell ref="C117:C118"/>
    <mergeCell ref="K117:AD117"/>
    <mergeCell ref="AE117:AG117"/>
    <mergeCell ref="AH117:AH118"/>
    <mergeCell ref="AK115:AL115"/>
    <mergeCell ref="AM115:AP115"/>
    <mergeCell ref="AQ115:AR115"/>
    <mergeCell ref="AS115:AS116"/>
    <mergeCell ref="AT115:AT116"/>
    <mergeCell ref="AU115:AX115"/>
    <mergeCell ref="B115:B116"/>
    <mergeCell ref="C115:C116"/>
    <mergeCell ref="K115:AD115"/>
    <mergeCell ref="AE115:AG115"/>
    <mergeCell ref="AH115:AH116"/>
    <mergeCell ref="AI115:AJ115"/>
    <mergeCell ref="AU117:AX117"/>
    <mergeCell ref="B112:B114"/>
    <mergeCell ref="D112:D113"/>
    <mergeCell ref="E112:E113"/>
    <mergeCell ref="F112:F113"/>
    <mergeCell ref="G112:G113"/>
    <mergeCell ref="H112:H113"/>
    <mergeCell ref="BH109:BH111"/>
    <mergeCell ref="BI109:BI111"/>
    <mergeCell ref="AM110:AP111"/>
    <mergeCell ref="AS110:AT111"/>
    <mergeCell ref="AU110:AX111"/>
    <mergeCell ref="BD110:BG111"/>
    <mergeCell ref="AY111:BA111"/>
    <mergeCell ref="BB111:BC111"/>
    <mergeCell ref="AM109:AP109"/>
    <mergeCell ref="AQ109:AR111"/>
    <mergeCell ref="AS109:AT109"/>
    <mergeCell ref="AU109:AX109"/>
    <mergeCell ref="AY109:BC110"/>
    <mergeCell ref="BD109:BG109"/>
    <mergeCell ref="B109:B111"/>
    <mergeCell ref="C109:C111"/>
    <mergeCell ref="D109:J111"/>
    <mergeCell ref="K109:AD111"/>
    <mergeCell ref="AE109:AG111"/>
    <mergeCell ref="AH109:AL110"/>
    <mergeCell ref="AI111:AJ111"/>
    <mergeCell ref="AK111:AL111"/>
    <mergeCell ref="BH112:BH114"/>
    <mergeCell ref="BI112:BI114"/>
    <mergeCell ref="C113:C114"/>
    <mergeCell ref="AM113:AP113"/>
    <mergeCell ref="AU105:BF106"/>
    <mergeCell ref="BG105:BH107"/>
    <mergeCell ref="BI105:BI107"/>
    <mergeCell ref="B106:B107"/>
    <mergeCell ref="C106:O107"/>
    <mergeCell ref="P106:Q107"/>
    <mergeCell ref="AU107:BF108"/>
    <mergeCell ref="R108:AT108"/>
    <mergeCell ref="BG108:BH108"/>
    <mergeCell ref="AQ102:AT103"/>
    <mergeCell ref="AU102:AX102"/>
    <mergeCell ref="AY102:BC103"/>
    <mergeCell ref="BD102:BG102"/>
    <mergeCell ref="D104:F105"/>
    <mergeCell ref="G104:H105"/>
    <mergeCell ref="I104:K105"/>
    <mergeCell ref="R104:AT107"/>
    <mergeCell ref="B102:V103"/>
    <mergeCell ref="W102:AD103"/>
    <mergeCell ref="AE102:AG102"/>
    <mergeCell ref="AH102:AL103"/>
    <mergeCell ref="AM102:AP102"/>
    <mergeCell ref="AT100:AT101"/>
    <mergeCell ref="AU100:AX100"/>
    <mergeCell ref="B100:B101"/>
    <mergeCell ref="C100:C101"/>
    <mergeCell ref="K100:AD100"/>
    <mergeCell ref="AE100:AG100"/>
    <mergeCell ref="AH100:AH101"/>
    <mergeCell ref="AI100:AJ100"/>
    <mergeCell ref="AY98:BA98"/>
    <mergeCell ref="BB98:BC98"/>
    <mergeCell ref="BD98:BG98"/>
    <mergeCell ref="BH98:BH99"/>
    <mergeCell ref="BI98:BI99"/>
    <mergeCell ref="AI98:AJ98"/>
    <mergeCell ref="AK98:AL98"/>
    <mergeCell ref="AM98:AP98"/>
    <mergeCell ref="AQ98:AR98"/>
    <mergeCell ref="AS98:AS99"/>
    <mergeCell ref="AT98:AT99"/>
    <mergeCell ref="AY96:BA96"/>
    <mergeCell ref="BB96:BC96"/>
    <mergeCell ref="BD96:BG96"/>
    <mergeCell ref="BH96:BH97"/>
    <mergeCell ref="BI96:BI97"/>
    <mergeCell ref="AY100:BA100"/>
    <mergeCell ref="BB100:BC100"/>
    <mergeCell ref="BD100:BG100"/>
    <mergeCell ref="BH100:BH101"/>
    <mergeCell ref="BI100:BI101"/>
    <mergeCell ref="B98:B99"/>
    <mergeCell ref="C98:C99"/>
    <mergeCell ref="K98:AD98"/>
    <mergeCell ref="AE98:AG98"/>
    <mergeCell ref="AH98:AH99"/>
    <mergeCell ref="AK96:AL96"/>
    <mergeCell ref="AM96:AP96"/>
    <mergeCell ref="AQ96:AR96"/>
    <mergeCell ref="AS96:AS97"/>
    <mergeCell ref="AT96:AT97"/>
    <mergeCell ref="AU96:AX96"/>
    <mergeCell ref="B96:B97"/>
    <mergeCell ref="C96:C97"/>
    <mergeCell ref="K96:AD96"/>
    <mergeCell ref="AE96:AG96"/>
    <mergeCell ref="AH96:AH97"/>
    <mergeCell ref="AI96:AJ96"/>
    <mergeCell ref="AU98:AX98"/>
    <mergeCell ref="AK100:AL100"/>
    <mergeCell ref="AM100:AP100"/>
    <mergeCell ref="AQ100:AR100"/>
    <mergeCell ref="AS100:AS101"/>
    <mergeCell ref="AI92:AJ92"/>
    <mergeCell ref="AU94:AX94"/>
    <mergeCell ref="AY94:BA94"/>
    <mergeCell ref="BB94:BC94"/>
    <mergeCell ref="BD94:BG94"/>
    <mergeCell ref="BH94:BH95"/>
    <mergeCell ref="BI94:BI95"/>
    <mergeCell ref="AI94:AJ94"/>
    <mergeCell ref="AK94:AL94"/>
    <mergeCell ref="AM94:AP94"/>
    <mergeCell ref="AQ94:AR94"/>
    <mergeCell ref="AS94:AS95"/>
    <mergeCell ref="AT94:AT95"/>
    <mergeCell ref="AY92:BA92"/>
    <mergeCell ref="BB92:BC92"/>
    <mergeCell ref="BD92:BG92"/>
    <mergeCell ref="BH92:BH93"/>
    <mergeCell ref="BI92:BI93"/>
    <mergeCell ref="AY90:BA90"/>
    <mergeCell ref="BB90:BC90"/>
    <mergeCell ref="BD90:BG90"/>
    <mergeCell ref="BH90:BH91"/>
    <mergeCell ref="BI90:BI91"/>
    <mergeCell ref="AI90:AJ90"/>
    <mergeCell ref="AK90:AL90"/>
    <mergeCell ref="AM90:AP90"/>
    <mergeCell ref="AQ90:AR90"/>
    <mergeCell ref="AS90:AS91"/>
    <mergeCell ref="AT90:AT91"/>
    <mergeCell ref="AY88:BA88"/>
    <mergeCell ref="BB88:BC88"/>
    <mergeCell ref="BD88:BG88"/>
    <mergeCell ref="BH88:BH89"/>
    <mergeCell ref="BI88:BI89"/>
    <mergeCell ref="B94:B95"/>
    <mergeCell ref="C94:C95"/>
    <mergeCell ref="K94:AD94"/>
    <mergeCell ref="AE94:AG94"/>
    <mergeCell ref="AH94:AH95"/>
    <mergeCell ref="AK92:AL92"/>
    <mergeCell ref="AM92:AP92"/>
    <mergeCell ref="AQ92:AR92"/>
    <mergeCell ref="AS92:AS93"/>
    <mergeCell ref="AT92:AT93"/>
    <mergeCell ref="AU92:AX92"/>
    <mergeCell ref="B92:B93"/>
    <mergeCell ref="C92:C93"/>
    <mergeCell ref="K92:AD92"/>
    <mergeCell ref="AE92:AG92"/>
    <mergeCell ref="AH92:AH93"/>
    <mergeCell ref="B90:B91"/>
    <mergeCell ref="C90:C91"/>
    <mergeCell ref="K90:AD90"/>
    <mergeCell ref="AE90:AG90"/>
    <mergeCell ref="AH90:AH91"/>
    <mergeCell ref="AK88:AL88"/>
    <mergeCell ref="AM88:AP88"/>
    <mergeCell ref="AQ88:AR88"/>
    <mergeCell ref="AS88:AS89"/>
    <mergeCell ref="AT88:AT89"/>
    <mergeCell ref="AU88:AX88"/>
    <mergeCell ref="B88:B89"/>
    <mergeCell ref="C88:C89"/>
    <mergeCell ref="K88:AD88"/>
    <mergeCell ref="AE88:AG88"/>
    <mergeCell ref="AH88:AH89"/>
    <mergeCell ref="AI88:AJ88"/>
    <mergeCell ref="AU90:AX90"/>
    <mergeCell ref="AI84:AJ84"/>
    <mergeCell ref="AU86:AX86"/>
    <mergeCell ref="AY86:BA86"/>
    <mergeCell ref="BB86:BC86"/>
    <mergeCell ref="BD86:BG86"/>
    <mergeCell ref="BH86:BH87"/>
    <mergeCell ref="BI86:BI87"/>
    <mergeCell ref="AI86:AJ86"/>
    <mergeCell ref="AK86:AL86"/>
    <mergeCell ref="AM86:AP86"/>
    <mergeCell ref="AQ86:AR86"/>
    <mergeCell ref="AS86:AS87"/>
    <mergeCell ref="AT86:AT87"/>
    <mergeCell ref="AY84:BA84"/>
    <mergeCell ref="BB84:BC84"/>
    <mergeCell ref="BD84:BG84"/>
    <mergeCell ref="BH84:BH85"/>
    <mergeCell ref="BI84:BI85"/>
    <mergeCell ref="AY82:BA82"/>
    <mergeCell ref="BB82:BC82"/>
    <mergeCell ref="BD82:BG82"/>
    <mergeCell ref="BH82:BH83"/>
    <mergeCell ref="BI82:BI83"/>
    <mergeCell ref="AI82:AJ82"/>
    <mergeCell ref="AK82:AL82"/>
    <mergeCell ref="AM82:AP82"/>
    <mergeCell ref="AQ82:AR82"/>
    <mergeCell ref="AS82:AS83"/>
    <mergeCell ref="AT82:AT83"/>
    <mergeCell ref="AY80:BA80"/>
    <mergeCell ref="BB80:BC80"/>
    <mergeCell ref="BD80:BG80"/>
    <mergeCell ref="BH80:BH81"/>
    <mergeCell ref="BI80:BI81"/>
    <mergeCell ref="B86:B87"/>
    <mergeCell ref="C86:C87"/>
    <mergeCell ref="K86:AD86"/>
    <mergeCell ref="AE86:AG86"/>
    <mergeCell ref="AH86:AH87"/>
    <mergeCell ref="AK84:AL84"/>
    <mergeCell ref="AM84:AP84"/>
    <mergeCell ref="AQ84:AR84"/>
    <mergeCell ref="AS84:AS85"/>
    <mergeCell ref="AT84:AT85"/>
    <mergeCell ref="AU84:AX84"/>
    <mergeCell ref="B84:B85"/>
    <mergeCell ref="C84:C85"/>
    <mergeCell ref="K84:AD84"/>
    <mergeCell ref="AE84:AG84"/>
    <mergeCell ref="AH84:AH85"/>
    <mergeCell ref="B82:B83"/>
    <mergeCell ref="C82:C83"/>
    <mergeCell ref="K82:AD82"/>
    <mergeCell ref="AE82:AG82"/>
    <mergeCell ref="AH82:AH83"/>
    <mergeCell ref="AK80:AL80"/>
    <mergeCell ref="AM80:AP80"/>
    <mergeCell ref="AQ80:AR80"/>
    <mergeCell ref="AS80:AS81"/>
    <mergeCell ref="AT80:AT81"/>
    <mergeCell ref="AU80:AX80"/>
    <mergeCell ref="B80:B81"/>
    <mergeCell ref="C80:C81"/>
    <mergeCell ref="K80:AD80"/>
    <mergeCell ref="AE80:AG80"/>
    <mergeCell ref="AH80:AH81"/>
    <mergeCell ref="AI80:AJ80"/>
    <mergeCell ref="AU82:AX82"/>
    <mergeCell ref="AI76:AJ76"/>
    <mergeCell ref="AU78:AX78"/>
    <mergeCell ref="AY78:BA78"/>
    <mergeCell ref="BB78:BC78"/>
    <mergeCell ref="BD78:BG78"/>
    <mergeCell ref="BH78:BH79"/>
    <mergeCell ref="BI78:BI79"/>
    <mergeCell ref="AI78:AJ78"/>
    <mergeCell ref="AK78:AL78"/>
    <mergeCell ref="AM78:AP78"/>
    <mergeCell ref="AQ78:AR78"/>
    <mergeCell ref="AS78:AS79"/>
    <mergeCell ref="AT78:AT79"/>
    <mergeCell ref="AY76:BA76"/>
    <mergeCell ref="BB76:BC76"/>
    <mergeCell ref="BD76:BG76"/>
    <mergeCell ref="BH76:BH77"/>
    <mergeCell ref="BI76:BI77"/>
    <mergeCell ref="AY74:BA74"/>
    <mergeCell ref="BB74:BC74"/>
    <mergeCell ref="BD74:BG74"/>
    <mergeCell ref="BH74:BH75"/>
    <mergeCell ref="BI74:BI75"/>
    <mergeCell ref="AI74:AJ74"/>
    <mergeCell ref="AK74:AL74"/>
    <mergeCell ref="AM74:AP74"/>
    <mergeCell ref="AQ74:AR74"/>
    <mergeCell ref="AS74:AS75"/>
    <mergeCell ref="AT74:AT75"/>
    <mergeCell ref="AY72:BA72"/>
    <mergeCell ref="BB72:BC72"/>
    <mergeCell ref="BD72:BG72"/>
    <mergeCell ref="BH72:BH73"/>
    <mergeCell ref="BI72:BI73"/>
    <mergeCell ref="B78:B79"/>
    <mergeCell ref="C78:C79"/>
    <mergeCell ref="K78:AD78"/>
    <mergeCell ref="AE78:AG78"/>
    <mergeCell ref="AH78:AH79"/>
    <mergeCell ref="AK76:AL76"/>
    <mergeCell ref="AM76:AP76"/>
    <mergeCell ref="AQ76:AR76"/>
    <mergeCell ref="AS76:AS77"/>
    <mergeCell ref="AT76:AT77"/>
    <mergeCell ref="AU76:AX76"/>
    <mergeCell ref="B76:B77"/>
    <mergeCell ref="C76:C77"/>
    <mergeCell ref="K76:AD76"/>
    <mergeCell ref="AE76:AG76"/>
    <mergeCell ref="AH76:AH77"/>
    <mergeCell ref="B74:B75"/>
    <mergeCell ref="C74:C75"/>
    <mergeCell ref="K74:AD74"/>
    <mergeCell ref="AE74:AG74"/>
    <mergeCell ref="AH74:AH75"/>
    <mergeCell ref="AK72:AL72"/>
    <mergeCell ref="AM72:AP72"/>
    <mergeCell ref="AQ72:AR72"/>
    <mergeCell ref="AS72:AS73"/>
    <mergeCell ref="AT72:AT73"/>
    <mergeCell ref="AU72:AX72"/>
    <mergeCell ref="B72:B73"/>
    <mergeCell ref="C72:C73"/>
    <mergeCell ref="K72:AD72"/>
    <mergeCell ref="AE72:AG72"/>
    <mergeCell ref="AH72:AH73"/>
    <mergeCell ref="AI72:AJ72"/>
    <mergeCell ref="AU74:AX74"/>
    <mergeCell ref="AI68:AJ68"/>
    <mergeCell ref="AU70:AX70"/>
    <mergeCell ref="AY70:BA70"/>
    <mergeCell ref="BB70:BC70"/>
    <mergeCell ref="BD70:BG70"/>
    <mergeCell ref="BH70:BH71"/>
    <mergeCell ref="BI70:BI71"/>
    <mergeCell ref="AI70:AJ70"/>
    <mergeCell ref="AK70:AL70"/>
    <mergeCell ref="AM70:AP70"/>
    <mergeCell ref="AQ70:AR70"/>
    <mergeCell ref="AS70:AS71"/>
    <mergeCell ref="AT70:AT71"/>
    <mergeCell ref="AY68:BA68"/>
    <mergeCell ref="BB68:BC68"/>
    <mergeCell ref="BD68:BG68"/>
    <mergeCell ref="BH68:BH69"/>
    <mergeCell ref="BI68:BI69"/>
    <mergeCell ref="AY66:BA66"/>
    <mergeCell ref="BB66:BC66"/>
    <mergeCell ref="BD66:BG66"/>
    <mergeCell ref="BH66:BH67"/>
    <mergeCell ref="BI66:BI67"/>
    <mergeCell ref="AI66:AJ66"/>
    <mergeCell ref="AK66:AL66"/>
    <mergeCell ref="AM66:AP66"/>
    <mergeCell ref="AQ66:AR66"/>
    <mergeCell ref="AS66:AS67"/>
    <mergeCell ref="AT66:AT67"/>
    <mergeCell ref="AY64:BA64"/>
    <mergeCell ref="BB64:BC64"/>
    <mergeCell ref="BD64:BG64"/>
    <mergeCell ref="BH64:BH65"/>
    <mergeCell ref="BI64:BI65"/>
    <mergeCell ref="B70:B71"/>
    <mergeCell ref="C70:C71"/>
    <mergeCell ref="K70:AD70"/>
    <mergeCell ref="AE70:AG70"/>
    <mergeCell ref="AH70:AH71"/>
    <mergeCell ref="AK68:AL68"/>
    <mergeCell ref="AM68:AP68"/>
    <mergeCell ref="AQ68:AR68"/>
    <mergeCell ref="AS68:AS69"/>
    <mergeCell ref="AT68:AT69"/>
    <mergeCell ref="AU68:AX68"/>
    <mergeCell ref="B68:B69"/>
    <mergeCell ref="C68:C69"/>
    <mergeCell ref="K68:AD68"/>
    <mergeCell ref="AE68:AG68"/>
    <mergeCell ref="AH68:AH69"/>
    <mergeCell ref="AU62:AX62"/>
    <mergeCell ref="BD62:BG62"/>
    <mergeCell ref="AK61:AL62"/>
    <mergeCell ref="AQ61:AR62"/>
    <mergeCell ref="AS61:AS63"/>
    <mergeCell ref="AT61:AT63"/>
    <mergeCell ref="AY61:BA62"/>
    <mergeCell ref="BB61:BC62"/>
    <mergeCell ref="I61:I62"/>
    <mergeCell ref="J61:J62"/>
    <mergeCell ref="K61:AD62"/>
    <mergeCell ref="AE61:AG62"/>
    <mergeCell ref="AH61:AH63"/>
    <mergeCell ref="AI61:AJ62"/>
    <mergeCell ref="B66:B67"/>
    <mergeCell ref="C66:C67"/>
    <mergeCell ref="K66:AD66"/>
    <mergeCell ref="AE66:AG66"/>
    <mergeCell ref="AH66:AH67"/>
    <mergeCell ref="AK64:AL64"/>
    <mergeCell ref="AM64:AP64"/>
    <mergeCell ref="AQ64:AR64"/>
    <mergeCell ref="AS64:AS65"/>
    <mergeCell ref="AT64:AT65"/>
    <mergeCell ref="AU64:AX64"/>
    <mergeCell ref="B64:B65"/>
    <mergeCell ref="C64:C65"/>
    <mergeCell ref="K64:AD64"/>
    <mergeCell ref="AE64:AG64"/>
    <mergeCell ref="AH64:AH65"/>
    <mergeCell ref="AI64:AJ64"/>
    <mergeCell ref="AU66:AX66"/>
    <mergeCell ref="B61:B63"/>
    <mergeCell ref="D61:D62"/>
    <mergeCell ref="E61:E62"/>
    <mergeCell ref="F61:F62"/>
    <mergeCell ref="G61:G62"/>
    <mergeCell ref="H61:H62"/>
    <mergeCell ref="BH58:BH60"/>
    <mergeCell ref="BI58:BI60"/>
    <mergeCell ref="AM59:AP60"/>
    <mergeCell ref="AS59:AT60"/>
    <mergeCell ref="AU59:AX60"/>
    <mergeCell ref="BD59:BG60"/>
    <mergeCell ref="AY60:BA60"/>
    <mergeCell ref="BB60:BC60"/>
    <mergeCell ref="AM58:AP58"/>
    <mergeCell ref="AQ58:AR60"/>
    <mergeCell ref="AS58:AT58"/>
    <mergeCell ref="AU58:AX58"/>
    <mergeCell ref="AY58:BC59"/>
    <mergeCell ref="BD58:BG58"/>
    <mergeCell ref="B58:B60"/>
    <mergeCell ref="C58:C60"/>
    <mergeCell ref="D58:J60"/>
    <mergeCell ref="K58:AD60"/>
    <mergeCell ref="AE58:AG60"/>
    <mergeCell ref="AH58:AL59"/>
    <mergeCell ref="AI60:AJ60"/>
    <mergeCell ref="AK60:AL60"/>
    <mergeCell ref="BH61:BH63"/>
    <mergeCell ref="BI61:BI63"/>
    <mergeCell ref="C62:C63"/>
    <mergeCell ref="AM62:AP62"/>
    <mergeCell ref="AU54:BF55"/>
    <mergeCell ref="BG54:BH56"/>
    <mergeCell ref="BI54:BI56"/>
    <mergeCell ref="B55:B56"/>
    <mergeCell ref="C55:O56"/>
    <mergeCell ref="P55:Q56"/>
    <mergeCell ref="AU56:BF57"/>
    <mergeCell ref="R57:AT57"/>
    <mergeCell ref="BG57:BH57"/>
    <mergeCell ref="AQ51:AT52"/>
    <mergeCell ref="AU51:AX51"/>
    <mergeCell ref="AY51:BC52"/>
    <mergeCell ref="BD51:BG51"/>
    <mergeCell ref="D53:F54"/>
    <mergeCell ref="G53:H54"/>
    <mergeCell ref="I53:K54"/>
    <mergeCell ref="R53:AT56"/>
    <mergeCell ref="AY49:BA49"/>
    <mergeCell ref="BB49:BC49"/>
    <mergeCell ref="BD49:BG49"/>
    <mergeCell ref="BH49:BH50"/>
    <mergeCell ref="BI49:BI50"/>
    <mergeCell ref="B51:V52"/>
    <mergeCell ref="W51:AD52"/>
    <mergeCell ref="AE51:AG51"/>
    <mergeCell ref="AH51:AL52"/>
    <mergeCell ref="AM51:AP51"/>
    <mergeCell ref="AK49:AL49"/>
    <mergeCell ref="AM49:AP49"/>
    <mergeCell ref="AQ49:AR49"/>
    <mergeCell ref="AS49:AS50"/>
    <mergeCell ref="AT49:AT50"/>
    <mergeCell ref="AU49:AX49"/>
    <mergeCell ref="B49:B50"/>
    <mergeCell ref="C49:C50"/>
    <mergeCell ref="K49:AD49"/>
    <mergeCell ref="AE49:AG49"/>
    <mergeCell ref="AH49:AH50"/>
    <mergeCell ref="AI49:AJ49"/>
    <mergeCell ref="AI45:AJ45"/>
    <mergeCell ref="AU47:AX47"/>
    <mergeCell ref="AY47:BA47"/>
    <mergeCell ref="BB47:BC47"/>
    <mergeCell ref="BD47:BG47"/>
    <mergeCell ref="BH47:BH48"/>
    <mergeCell ref="BI47:BI48"/>
    <mergeCell ref="AI47:AJ47"/>
    <mergeCell ref="AK47:AL47"/>
    <mergeCell ref="AM47:AP47"/>
    <mergeCell ref="AQ47:AR47"/>
    <mergeCell ref="AS47:AS48"/>
    <mergeCell ref="AT47:AT48"/>
    <mergeCell ref="AY45:BA45"/>
    <mergeCell ref="BB45:BC45"/>
    <mergeCell ref="BD45:BG45"/>
    <mergeCell ref="BH45:BH46"/>
    <mergeCell ref="BI45:BI46"/>
    <mergeCell ref="AY43:BA43"/>
    <mergeCell ref="BB43:BC43"/>
    <mergeCell ref="BD43:BG43"/>
    <mergeCell ref="BH43:BH44"/>
    <mergeCell ref="BI43:BI44"/>
    <mergeCell ref="AI43:AJ43"/>
    <mergeCell ref="AK43:AL43"/>
    <mergeCell ref="AM43:AP43"/>
    <mergeCell ref="AQ43:AR43"/>
    <mergeCell ref="AS43:AS44"/>
    <mergeCell ref="AT43:AT44"/>
    <mergeCell ref="AY41:BA41"/>
    <mergeCell ref="BB41:BC41"/>
    <mergeCell ref="BD41:BG41"/>
    <mergeCell ref="BH41:BH42"/>
    <mergeCell ref="BI41:BI42"/>
    <mergeCell ref="B47:B48"/>
    <mergeCell ref="C47:C48"/>
    <mergeCell ref="K47:AD47"/>
    <mergeCell ref="AE47:AG47"/>
    <mergeCell ref="AH47:AH48"/>
    <mergeCell ref="AK45:AL45"/>
    <mergeCell ref="AM45:AP45"/>
    <mergeCell ref="AQ45:AR45"/>
    <mergeCell ref="AS45:AS46"/>
    <mergeCell ref="AT45:AT46"/>
    <mergeCell ref="AU45:AX45"/>
    <mergeCell ref="B45:B46"/>
    <mergeCell ref="C45:C46"/>
    <mergeCell ref="K45:AD45"/>
    <mergeCell ref="AE45:AG45"/>
    <mergeCell ref="AH45:AH46"/>
    <mergeCell ref="B43:B44"/>
    <mergeCell ref="C43:C44"/>
    <mergeCell ref="K43:AD43"/>
    <mergeCell ref="AE43:AG43"/>
    <mergeCell ref="AH43:AH44"/>
    <mergeCell ref="AK41:AL41"/>
    <mergeCell ref="AM41:AP41"/>
    <mergeCell ref="AQ41:AR41"/>
    <mergeCell ref="AS41:AS42"/>
    <mergeCell ref="AT41:AT42"/>
    <mergeCell ref="AU41:AX41"/>
    <mergeCell ref="B41:B42"/>
    <mergeCell ref="C41:C42"/>
    <mergeCell ref="K41:AD41"/>
    <mergeCell ref="AE41:AG41"/>
    <mergeCell ref="AH41:AH42"/>
    <mergeCell ref="AI41:AJ41"/>
    <mergeCell ref="AU43:AX43"/>
    <mergeCell ref="AI37:AJ37"/>
    <mergeCell ref="AU39:AX39"/>
    <mergeCell ref="AY39:BA39"/>
    <mergeCell ref="BB39:BC39"/>
    <mergeCell ref="BD39:BG39"/>
    <mergeCell ref="BH39:BH40"/>
    <mergeCell ref="BI39:BI40"/>
    <mergeCell ref="AI39:AJ39"/>
    <mergeCell ref="AK39:AL39"/>
    <mergeCell ref="AM39:AP39"/>
    <mergeCell ref="AQ39:AR39"/>
    <mergeCell ref="AS39:AS40"/>
    <mergeCell ref="AT39:AT40"/>
    <mergeCell ref="AY37:BA37"/>
    <mergeCell ref="BB37:BC37"/>
    <mergeCell ref="BD37:BG37"/>
    <mergeCell ref="BH37:BH38"/>
    <mergeCell ref="BI37:BI38"/>
    <mergeCell ref="AY35:BA35"/>
    <mergeCell ref="BB35:BC35"/>
    <mergeCell ref="BD35:BG35"/>
    <mergeCell ref="BH35:BH36"/>
    <mergeCell ref="BI35:BI36"/>
    <mergeCell ref="AI35:AJ35"/>
    <mergeCell ref="AK35:AL35"/>
    <mergeCell ref="AM35:AP35"/>
    <mergeCell ref="AQ35:AR35"/>
    <mergeCell ref="AS35:AS36"/>
    <mergeCell ref="AT35:AT36"/>
    <mergeCell ref="AY33:BA33"/>
    <mergeCell ref="BB33:BC33"/>
    <mergeCell ref="BD33:BG33"/>
    <mergeCell ref="BH33:BH34"/>
    <mergeCell ref="BI33:BI34"/>
    <mergeCell ref="B39:B40"/>
    <mergeCell ref="C39:C40"/>
    <mergeCell ref="K39:AD39"/>
    <mergeCell ref="AE39:AG39"/>
    <mergeCell ref="AH39:AH40"/>
    <mergeCell ref="AK37:AL37"/>
    <mergeCell ref="AM37:AP37"/>
    <mergeCell ref="AQ37:AR37"/>
    <mergeCell ref="AS37:AS38"/>
    <mergeCell ref="AT37:AT38"/>
    <mergeCell ref="AU37:AX37"/>
    <mergeCell ref="B37:B38"/>
    <mergeCell ref="C37:C38"/>
    <mergeCell ref="K37:AD37"/>
    <mergeCell ref="AE37:AG37"/>
    <mergeCell ref="AH37:AH38"/>
    <mergeCell ref="B35:B36"/>
    <mergeCell ref="C35:C36"/>
    <mergeCell ref="K35:AD35"/>
    <mergeCell ref="AE35:AG35"/>
    <mergeCell ref="AH35:AH36"/>
    <mergeCell ref="AK33:AL33"/>
    <mergeCell ref="AM33:AP33"/>
    <mergeCell ref="AQ33:AR33"/>
    <mergeCell ref="AS33:AS34"/>
    <mergeCell ref="AT33:AT34"/>
    <mergeCell ref="AU33:AX33"/>
    <mergeCell ref="B33:B34"/>
    <mergeCell ref="C33:C34"/>
    <mergeCell ref="K33:AD33"/>
    <mergeCell ref="AE33:AG33"/>
    <mergeCell ref="AH33:AH34"/>
    <mergeCell ref="AI33:AJ33"/>
    <mergeCell ref="AU35:AX35"/>
    <mergeCell ref="AI29:AJ29"/>
    <mergeCell ref="AU31:AX31"/>
    <mergeCell ref="AY31:BA31"/>
    <mergeCell ref="BB31:BC31"/>
    <mergeCell ref="BD31:BG31"/>
    <mergeCell ref="BH31:BH32"/>
    <mergeCell ref="BI31:BI32"/>
    <mergeCell ref="AI31:AJ31"/>
    <mergeCell ref="AK31:AL31"/>
    <mergeCell ref="AM31:AP31"/>
    <mergeCell ref="AQ31:AR31"/>
    <mergeCell ref="AS31:AS32"/>
    <mergeCell ref="AT31:AT32"/>
    <mergeCell ref="AY29:BA29"/>
    <mergeCell ref="BB29:BC29"/>
    <mergeCell ref="BD29:BG29"/>
    <mergeCell ref="BH29:BH30"/>
    <mergeCell ref="BI29:BI30"/>
    <mergeCell ref="AY27:BA27"/>
    <mergeCell ref="BB27:BC27"/>
    <mergeCell ref="BD27:BG27"/>
    <mergeCell ref="BH27:BH28"/>
    <mergeCell ref="BI27:BI28"/>
    <mergeCell ref="AI27:AJ27"/>
    <mergeCell ref="AK27:AL27"/>
    <mergeCell ref="AM27:AP27"/>
    <mergeCell ref="AQ27:AR27"/>
    <mergeCell ref="AS27:AS28"/>
    <mergeCell ref="AT27:AT28"/>
    <mergeCell ref="AY25:BA25"/>
    <mergeCell ref="BB25:BC25"/>
    <mergeCell ref="BD25:BG25"/>
    <mergeCell ref="BH25:BH26"/>
    <mergeCell ref="BI25:BI26"/>
    <mergeCell ref="B31:B32"/>
    <mergeCell ref="C31:C32"/>
    <mergeCell ref="K31:AD31"/>
    <mergeCell ref="AE31:AG31"/>
    <mergeCell ref="AH31:AH32"/>
    <mergeCell ref="AK29:AL29"/>
    <mergeCell ref="AM29:AP29"/>
    <mergeCell ref="AQ29:AR29"/>
    <mergeCell ref="AS29:AS30"/>
    <mergeCell ref="AT29:AT30"/>
    <mergeCell ref="AU29:AX29"/>
    <mergeCell ref="B29:B30"/>
    <mergeCell ref="C29:C30"/>
    <mergeCell ref="K29:AD29"/>
    <mergeCell ref="AE29:AG29"/>
    <mergeCell ref="AH29:AH30"/>
    <mergeCell ref="B27:B28"/>
    <mergeCell ref="C27:C28"/>
    <mergeCell ref="K27:AD27"/>
    <mergeCell ref="AE27:AG27"/>
    <mergeCell ref="AH27:AH28"/>
    <mergeCell ref="AK25:AL25"/>
    <mergeCell ref="AM25:AP25"/>
    <mergeCell ref="AQ25:AR25"/>
    <mergeCell ref="AS25:AS26"/>
    <mergeCell ref="AT25:AT26"/>
    <mergeCell ref="AU25:AX25"/>
    <mergeCell ref="B25:B26"/>
    <mergeCell ref="C25:C26"/>
    <mergeCell ref="K25:AD25"/>
    <mergeCell ref="AE25:AG25"/>
    <mergeCell ref="AH25:AH26"/>
    <mergeCell ref="AI25:AJ25"/>
    <mergeCell ref="AU27:AX27"/>
    <mergeCell ref="AI21:AJ21"/>
    <mergeCell ref="AU23:AX23"/>
    <mergeCell ref="AY23:BA23"/>
    <mergeCell ref="BB23:BC23"/>
    <mergeCell ref="BD23:BG23"/>
    <mergeCell ref="BH23:BH24"/>
    <mergeCell ref="BI23:BI24"/>
    <mergeCell ref="AI23:AJ23"/>
    <mergeCell ref="AK23:AL23"/>
    <mergeCell ref="AM23:AP23"/>
    <mergeCell ref="AQ23:AR23"/>
    <mergeCell ref="AS23:AS24"/>
    <mergeCell ref="AT23:AT24"/>
    <mergeCell ref="AY21:BA21"/>
    <mergeCell ref="BB21:BC21"/>
    <mergeCell ref="BD21:BG21"/>
    <mergeCell ref="BH21:BH22"/>
    <mergeCell ref="BI21:BI22"/>
    <mergeCell ref="AY19:BA19"/>
    <mergeCell ref="BB19:BC19"/>
    <mergeCell ref="BD19:BG19"/>
    <mergeCell ref="BH19:BH20"/>
    <mergeCell ref="BI19:BI20"/>
    <mergeCell ref="AI19:AJ19"/>
    <mergeCell ref="AK19:AL19"/>
    <mergeCell ref="AM19:AP19"/>
    <mergeCell ref="AQ19:AR19"/>
    <mergeCell ref="AS19:AS20"/>
    <mergeCell ref="AT19:AT20"/>
    <mergeCell ref="AY17:BA17"/>
    <mergeCell ref="BB17:BC17"/>
    <mergeCell ref="BD17:BG17"/>
    <mergeCell ref="BH17:BH18"/>
    <mergeCell ref="BI17:BI18"/>
    <mergeCell ref="B23:B24"/>
    <mergeCell ref="C23:C24"/>
    <mergeCell ref="K23:AD23"/>
    <mergeCell ref="AE23:AG23"/>
    <mergeCell ref="AH23:AH24"/>
    <mergeCell ref="AK21:AL21"/>
    <mergeCell ref="AM21:AP21"/>
    <mergeCell ref="AQ21:AR21"/>
    <mergeCell ref="AS21:AS22"/>
    <mergeCell ref="AT21:AT22"/>
    <mergeCell ref="AU21:AX21"/>
    <mergeCell ref="B21:B22"/>
    <mergeCell ref="C21:C22"/>
    <mergeCell ref="K21:AD21"/>
    <mergeCell ref="AE21:AG21"/>
    <mergeCell ref="AH21:AH22"/>
    <mergeCell ref="B19:B20"/>
    <mergeCell ref="C19:C20"/>
    <mergeCell ref="K19:AD19"/>
    <mergeCell ref="AE19:AG19"/>
    <mergeCell ref="AH19:AH20"/>
    <mergeCell ref="AK17:AL17"/>
    <mergeCell ref="AM17:AP17"/>
    <mergeCell ref="AQ17:AR17"/>
    <mergeCell ref="AS17:AS18"/>
    <mergeCell ref="AT17:AT18"/>
    <mergeCell ref="AU17:AX17"/>
    <mergeCell ref="B17:B18"/>
    <mergeCell ref="C17:C18"/>
    <mergeCell ref="K17:AD17"/>
    <mergeCell ref="AE17:AG17"/>
    <mergeCell ref="AH17:AH18"/>
    <mergeCell ref="AI17:AJ17"/>
    <mergeCell ref="AU19:AX19"/>
    <mergeCell ref="C11:C12"/>
    <mergeCell ref="AY15:BA15"/>
    <mergeCell ref="BB15:BC15"/>
    <mergeCell ref="BD15:BG15"/>
    <mergeCell ref="BH15:BH16"/>
    <mergeCell ref="BI15:BI16"/>
    <mergeCell ref="AI15:AJ15"/>
    <mergeCell ref="AK15:AL15"/>
    <mergeCell ref="AM15:AP15"/>
    <mergeCell ref="AQ15:AR15"/>
    <mergeCell ref="AS15:AS16"/>
    <mergeCell ref="AT15:AT16"/>
    <mergeCell ref="AY13:BA13"/>
    <mergeCell ref="BB13:BC13"/>
    <mergeCell ref="BD13:BG13"/>
    <mergeCell ref="BH13:BH14"/>
    <mergeCell ref="BI13:BI14"/>
    <mergeCell ref="G10:G11"/>
    <mergeCell ref="H10:H11"/>
    <mergeCell ref="I10:I11"/>
    <mergeCell ref="J10:J11"/>
    <mergeCell ref="K10:AD11"/>
    <mergeCell ref="AE10:AG11"/>
    <mergeCell ref="AH10:AH12"/>
    <mergeCell ref="B15:B16"/>
    <mergeCell ref="C15:C16"/>
    <mergeCell ref="K15:AD15"/>
    <mergeCell ref="AE15:AG15"/>
    <mergeCell ref="AH15:AH16"/>
    <mergeCell ref="AK13:AL13"/>
    <mergeCell ref="AM13:AP13"/>
    <mergeCell ref="AQ13:AR13"/>
    <mergeCell ref="AS13:AS14"/>
    <mergeCell ref="AT13:AT14"/>
    <mergeCell ref="AU13:AX13"/>
    <mergeCell ref="B13:B14"/>
    <mergeCell ref="C13:C14"/>
    <mergeCell ref="K13:AD13"/>
    <mergeCell ref="AE13:AG13"/>
    <mergeCell ref="AH13:AH14"/>
    <mergeCell ref="AI13:AJ13"/>
    <mergeCell ref="AU15:AX15"/>
    <mergeCell ref="AM8:AP9"/>
    <mergeCell ref="AS8:AT9"/>
    <mergeCell ref="AU8:AX9"/>
    <mergeCell ref="BD8:BG9"/>
    <mergeCell ref="AI9:AJ9"/>
    <mergeCell ref="AK9:AL9"/>
    <mergeCell ref="AY9:BA9"/>
    <mergeCell ref="BB9:BC9"/>
    <mergeCell ref="AS7:AT7"/>
    <mergeCell ref="AU7:AX7"/>
    <mergeCell ref="AY7:BC8"/>
    <mergeCell ref="BD7:BG7"/>
    <mergeCell ref="BH10:BH12"/>
    <mergeCell ref="BI10:BI12"/>
    <mergeCell ref="AM11:AP11"/>
    <mergeCell ref="AU11:AX11"/>
    <mergeCell ref="BD11:BG11"/>
    <mergeCell ref="AK10:AL11"/>
    <mergeCell ref="AQ10:AR11"/>
    <mergeCell ref="AS10:AS12"/>
    <mergeCell ref="AT10:AT12"/>
    <mergeCell ref="AY10:BA11"/>
    <mergeCell ref="BB10:BC11"/>
    <mergeCell ref="AI10:AJ11"/>
    <mergeCell ref="BJ2:BJ18"/>
    <mergeCell ref="BJ53:BJ69"/>
    <mergeCell ref="BJ104:BJ120"/>
    <mergeCell ref="BJ155:BJ171"/>
    <mergeCell ref="BJ206:BJ222"/>
    <mergeCell ref="AU3:BF4"/>
    <mergeCell ref="BG3:BH5"/>
    <mergeCell ref="BI3:BI5"/>
    <mergeCell ref="AM7:AP7"/>
    <mergeCell ref="AQ7:AR9"/>
    <mergeCell ref="BH7:BH9"/>
    <mergeCell ref="BI7:BI9"/>
    <mergeCell ref="B7:B9"/>
    <mergeCell ref="C7:C9"/>
    <mergeCell ref="D7:J9"/>
    <mergeCell ref="K7:AD9"/>
    <mergeCell ref="AE7:AG9"/>
    <mergeCell ref="AH7:AL8"/>
    <mergeCell ref="B4:B5"/>
    <mergeCell ref="C4:O5"/>
    <mergeCell ref="P4:Q5"/>
    <mergeCell ref="AU5:BF6"/>
    <mergeCell ref="R6:AT6"/>
    <mergeCell ref="BG6:BH6"/>
    <mergeCell ref="D2:F3"/>
    <mergeCell ref="G2:H3"/>
    <mergeCell ref="I2:K3"/>
    <mergeCell ref="R2:AT5"/>
    <mergeCell ref="B10:B12"/>
    <mergeCell ref="D10:D11"/>
    <mergeCell ref="E10:E11"/>
    <mergeCell ref="F10:F11"/>
  </mergeCells>
  <phoneticPr fontId="2"/>
  <dataValidations xWindow="50" yWindow="362" count="10">
    <dataValidation imeMode="off" allowBlank="1" showInputMessage="1" showErrorMessage="1" prompt="総枚数を記入してください・" sqref="BG3:BH5 BG156:BH158 BG105:BH107 BG54:BH56 BG207:BH209" xr:uid="{00000000-0002-0000-0100-000000000000}"/>
    <dataValidation imeMode="on" allowBlank="1" showInputMessage="1" showErrorMessage="1" prompt="氏名又は名称を記載してください。" sqref="AU5:BF6 AU56:BF57 AU107:BF108 AU158:BF159 AU209:BF210" xr:uid="{00000000-0002-0000-0100-000001000000}"/>
    <dataValidation type="list" imeMode="off" allowBlank="1" showInputMessage="1" showErrorMessage="1" prompt="1　構築物_x000a_2　機械及び装置_x000a_3　船舶_x000a_4　航空機_x000a_5　車両及び運搬具_x000a_6　工具、器具及び備品" sqref="C166:C203 C13:C50 C115:C152 C64:C101 C113 C11 C164 C62 C217:C254 C215" xr:uid="{00000000-0002-0000-0100-000003000000}">
      <formula1>"1,2,3,4,5,6"</formula1>
    </dataValidation>
    <dataValidation type="list" allowBlank="1" showInputMessage="1" showErrorMessage="1" prompt="1新品取得_x000a_2中古品取得_x000a_3移動による受け入れ_x000a_4その他" sqref="BH163:BH203 BH10:BH50 BH61:BH101 BH112:BH152 BH214:BH254" xr:uid="{00000000-0002-0000-0100-000004000000}">
      <formula1>"1,2,3,4"</formula1>
    </dataValidation>
    <dataValidation type="list" imeMode="off" allowBlank="1" showInputMessage="1" showErrorMessage="1" sqref="AY163:BC203 AY10:BC50 AY61:BC101 AY112:BC152 AY214:BC254" xr:uid="{00000000-0002-0000-0100-000005000000}">
      <formula1>"1,2"</formula1>
    </dataValidation>
    <dataValidation imeMode="on" allowBlank="1" showInputMessage="1" showErrorMessage="1" sqref="BI10:BI50 BI61:BI101 K10:AD11 K13:AD13 BI112:BI152 K49:AD49 K112:AD113 K61:AD62 K115:AD115 BI163:BI203 K64:AD64 K151:AD151 K163:AD164 K166:AD166 K202:AD202 K100:AD100 K117:AD117 K15:AD15 K168:AD168 K66:AD66 K119:AD119 K17:AD17 K170:AD170 K68:AD68 K121:AD121 K19:AD19 K172:AD172 K70:AD70 K123:AD123 K21:AD21 K174:AD174 K72:AD72 K125:AD125 K23:AD23 K176:AD176 K74:AD74 K127:AD127 K25:AD25 K178:AD178 K76:AD76 K129:AD129 K27:AD27 K180:AD180 K78:AD78 K131:AD131 K29:AD29 K182:AD182 K80:AD80 K133:AD133 K31:AD31 K184:AD184 K82:AD82 K135:AD135 K33:AD33 K186:AD186 K84:AD84 K137:AD137 K35:AD35 K188:AD188 K86:AD86 K139:AD139 K37:AD37 K190:AD190 K88:AD88 K141:AD141 K39:AD39 K192:AD192 K90:AD90 K143:AD143 K41:AD41 K194:AD194 K92:AD92 K145:AD145 K43:AD43 K196:AD196 K94:AD94 K147:AD147 K45:AD45 K198:AD198 K96:AD96 K149:AD149 K47:AD47 K200:AD200 K98:AD98 BI214:BI254 K214:AD215 K217:AD217 K253:AD253 K219:AD219 K221:AD221 K223:AD223 K225:AD225 K227:AD227 K229:AD229 K231:AD231 K233:AD233 K235:AD235 K237:AD237 K239:AD239 K241:AD241 K243:AD243 K245:AD245 K247:AD247 K249:AD249 K251:AD251" xr:uid="{00000000-0002-0000-0100-000006000000}"/>
    <dataValidation imeMode="off" allowBlank="1" showInputMessage="1" showErrorMessage="1" sqref="B6:O6 B159:O159 BG159:BH159 BG6:BH6 AQ163:AR203 AI214:AL254 B108:O108 BD164:BG203 BG108:BH108 BG57:BH57 AT163:AX203 AQ112:AR152 AM164:AP203 AQ10:AR50 AQ61:AR101 BD113:BG152 BD11:BG50 AT10:AX50 BD62:BG101 AT112:AX152 D163:J203 AM11:AP50 AT61:AX101 AM113:AP152 D10:J50 AM62:AP101 D112:J152 AI163:AL203 D61:J101 AI10:AL50 AI61:AL101 AI112:AL152 B210:O210 BG210:BH210 AQ214:AR254 BD215:BG254 AT214:AX254 AM215:AP254 D214:J254 B57:O57" xr:uid="{00000000-0002-0000-0100-000007000000}"/>
    <dataValidation type="list" imeMode="off" allowBlank="1" showInputMessage="1" showErrorMessage="1" promptTitle="該当する年号の数字を選択してください。" prompt="1　明治_x000a_2　大正_x000a_3　昭和_x000a_4　平成_x000a_5　令和" sqref="AH10:AH12 AH61:AH63 AH112:AH114 AH163:AH165 AH214:AH216" xr:uid="{00000000-0002-0000-0100-000008000000}">
      <formula1>"1,2,3,4,5"</formula1>
    </dataValidation>
    <dataValidation type="whole" imeMode="off" allowBlank="1" showInputMessage="1" showErrorMessage="1" sqref="AE112:AG152 AE10:AG50 AE163:AG203 AE61:AG101 AE214:AG254" xr:uid="{00000000-0002-0000-0100-000009000000}">
      <formula1>0</formula1>
      <formula2>1000</formula2>
    </dataValidation>
    <dataValidation type="list" imeMode="off" allowBlank="1" showInputMessage="1" showErrorMessage="1" prompt="1　明治_x000a_2　大正_x000a_3　昭和_x000a_4　平成_x000a_5　令和" sqref="AH13:AH50 AH64:AH101 AH115:AH152 AH166:AH203 AH217:AH254" xr:uid="{453BEE50-A3F3-4231-BDC8-6076649097BE}">
      <formula1>"1,2,3,4,5"</formula1>
    </dataValidation>
  </dataValidations>
  <pageMargins left="0.19685039370078741" right="0.19685039370078741" top="0.49019607843137253" bottom="0.15748031496062992" header="0.51181102362204722" footer="0.51181102362204722"/>
  <pageSetup paperSize="9" scale="81" orientation="landscape" horizontalDpi="300" verticalDpi="300" r:id="rId1"/>
  <headerFooter alignWithMargins="0"/>
  <rowBreaks count="4" manualBreakCount="4">
    <brk id="52" min="1" max="61" man="1"/>
    <brk id="103" min="1" max="61" man="1"/>
    <brk id="154" min="1" max="61" man="1"/>
    <brk id="205" min="1" max="61"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F289"/>
  <sheetViews>
    <sheetView showGridLines="0" showZeros="0" view="pageBreakPreview" topLeftCell="B1" zoomScale="80" zoomScaleNormal="78" zoomScaleSheetLayoutView="80" zoomScalePageLayoutView="85" workbookViewId="0">
      <pane xSplit="1" ySplit="8" topLeftCell="C9" activePane="bottomRight" state="frozen"/>
      <selection activeCell="B1" sqref="B1"/>
      <selection pane="topRight" activeCell="C1" sqref="C1"/>
      <selection pane="bottomLeft" activeCell="B9" sqref="B9"/>
      <selection pane="bottomRight" activeCell="C9" sqref="C9:AS258"/>
    </sheetView>
  </sheetViews>
  <sheetFormatPr defaultColWidth="8.875" defaultRowHeight="7.5" customHeight="1" x14ac:dyDescent="0.15"/>
  <cols>
    <col min="1" max="1" width="5.375" style="1" customWidth="1"/>
    <col min="2" max="39" width="2.625" style="1" customWidth="1"/>
    <col min="40" max="43" width="5" style="1" customWidth="1"/>
    <col min="44" max="47" width="2.375" style="1" customWidth="1"/>
    <col min="48" max="48" width="12.375" style="1" customWidth="1"/>
    <col min="49" max="49" width="9.125" style="1" customWidth="1"/>
    <col min="50" max="50" width="13.875" style="1" customWidth="1"/>
    <col min="51" max="51" width="5.875" style="1" customWidth="1"/>
    <col min="52" max="52" width="4.875" style="1" customWidth="1"/>
    <col min="53" max="53" width="2.75" style="1" customWidth="1"/>
    <col min="54" max="161" width="9" style="1" customWidth="1"/>
    <col min="162" max="16384" width="8.875" style="1"/>
  </cols>
  <sheetData>
    <row r="1" spans="2:58" ht="26.25" customHeight="1" x14ac:dyDescent="0.15"/>
    <row r="2" spans="2:58" ht="7.5" customHeight="1" thickBot="1" x14ac:dyDescent="0.2">
      <c r="D2" s="1083" t="s">
        <v>248</v>
      </c>
      <c r="E2" s="1083"/>
      <c r="F2" s="1083"/>
      <c r="G2" s="1198">
        <f>申告書表紙!P2</f>
        <v>2</v>
      </c>
      <c r="H2" s="1184"/>
      <c r="I2" s="1083" t="s">
        <v>0</v>
      </c>
      <c r="J2" s="1083"/>
      <c r="K2" s="1083"/>
      <c r="R2" s="1082" t="s">
        <v>17</v>
      </c>
      <c r="S2" s="1082"/>
      <c r="T2" s="1082"/>
      <c r="U2" s="1082"/>
      <c r="V2" s="1082"/>
      <c r="W2" s="1082"/>
      <c r="X2" s="1082"/>
      <c r="Y2" s="1082"/>
      <c r="Z2" s="1082"/>
      <c r="AA2" s="1082"/>
      <c r="AB2" s="1082"/>
      <c r="AC2" s="1082"/>
      <c r="AD2" s="1082"/>
      <c r="AE2" s="1082"/>
      <c r="AF2" s="1082"/>
      <c r="AG2" s="1082"/>
      <c r="AH2" s="1082"/>
      <c r="AI2" s="1082"/>
      <c r="AJ2" s="1082"/>
      <c r="AK2" s="1082"/>
      <c r="AL2" s="1082"/>
      <c r="AM2" s="1082"/>
      <c r="AN2" s="1082"/>
      <c r="AO2" s="1082"/>
      <c r="AP2" s="1082"/>
      <c r="AQ2" s="1082"/>
      <c r="AR2" s="1082"/>
      <c r="AS2" s="1082"/>
      <c r="BA2" s="1038" t="s">
        <v>22</v>
      </c>
    </row>
    <row r="3" spans="2:58" ht="7.5" customHeight="1" thickBot="1" x14ac:dyDescent="0.2">
      <c r="D3" s="1083"/>
      <c r="E3" s="1083"/>
      <c r="F3" s="1083"/>
      <c r="G3" s="1184"/>
      <c r="H3" s="1184"/>
      <c r="I3" s="1083"/>
      <c r="J3" s="1083"/>
      <c r="K3" s="1083"/>
      <c r="R3" s="1082"/>
      <c r="S3" s="1082"/>
      <c r="T3" s="1082"/>
      <c r="U3" s="1082"/>
      <c r="V3" s="1082"/>
      <c r="W3" s="1082"/>
      <c r="X3" s="1082"/>
      <c r="Y3" s="1082"/>
      <c r="Z3" s="1082"/>
      <c r="AA3" s="1082"/>
      <c r="AB3" s="1082"/>
      <c r="AC3" s="1082"/>
      <c r="AD3" s="1082"/>
      <c r="AE3" s="1082"/>
      <c r="AF3" s="1082"/>
      <c r="AG3" s="1082"/>
      <c r="AH3" s="1082"/>
      <c r="AI3" s="1082"/>
      <c r="AJ3" s="1082"/>
      <c r="AK3" s="1082"/>
      <c r="AL3" s="1082"/>
      <c r="AM3" s="1082"/>
      <c r="AN3" s="1082"/>
      <c r="AO3" s="1082"/>
      <c r="AP3" s="1082"/>
      <c r="AQ3" s="1082"/>
      <c r="AR3" s="1082"/>
      <c r="AS3" s="1082"/>
      <c r="AT3" s="1071" t="s">
        <v>2</v>
      </c>
      <c r="AU3" s="1072"/>
      <c r="AV3" s="1072"/>
      <c r="AW3" s="1072"/>
      <c r="AX3" s="1073"/>
      <c r="AY3" s="1196"/>
      <c r="AZ3" s="1079" t="s">
        <v>3</v>
      </c>
      <c r="BA3" s="1038"/>
    </row>
    <row r="4" spans="2:58" ht="7.5" customHeight="1" x14ac:dyDescent="0.15">
      <c r="B4" s="1134" t="s">
        <v>16</v>
      </c>
      <c r="C4" s="1136" t="s">
        <v>1</v>
      </c>
      <c r="D4" s="1136"/>
      <c r="E4" s="1136"/>
      <c r="F4" s="1136"/>
      <c r="G4" s="1136"/>
      <c r="H4" s="1136"/>
      <c r="I4" s="1136"/>
      <c r="J4" s="1136"/>
      <c r="K4" s="1136"/>
      <c r="L4" s="1136"/>
      <c r="M4" s="1136"/>
      <c r="N4" s="1136"/>
      <c r="O4" s="1136"/>
      <c r="P4" s="1138"/>
      <c r="Q4" s="1139"/>
      <c r="R4" s="1082"/>
      <c r="S4" s="1082"/>
      <c r="T4" s="1082"/>
      <c r="U4" s="1082"/>
      <c r="V4" s="1082"/>
      <c r="W4" s="1082"/>
      <c r="X4" s="1082"/>
      <c r="Y4" s="1082"/>
      <c r="Z4" s="1082"/>
      <c r="AA4" s="1082"/>
      <c r="AB4" s="1082"/>
      <c r="AC4" s="1082"/>
      <c r="AD4" s="1082"/>
      <c r="AE4" s="1082"/>
      <c r="AF4" s="1082"/>
      <c r="AG4" s="1082"/>
      <c r="AH4" s="1082"/>
      <c r="AI4" s="1082"/>
      <c r="AJ4" s="1082"/>
      <c r="AK4" s="1082"/>
      <c r="AL4" s="1082"/>
      <c r="AM4" s="1082"/>
      <c r="AN4" s="1082"/>
      <c r="AO4" s="1082"/>
      <c r="AP4" s="1082"/>
      <c r="AQ4" s="1082"/>
      <c r="AR4" s="1082"/>
      <c r="AS4" s="1082"/>
      <c r="AT4" s="1074"/>
      <c r="AU4" s="1075"/>
      <c r="AV4" s="1075"/>
      <c r="AW4" s="1075"/>
      <c r="AX4" s="1076"/>
      <c r="AY4" s="1197"/>
      <c r="AZ4" s="1080"/>
      <c r="BA4" s="1038"/>
    </row>
    <row r="5" spans="2:58" ht="7.5" customHeight="1" x14ac:dyDescent="0.15">
      <c r="B5" s="1135"/>
      <c r="C5" s="1137"/>
      <c r="D5" s="1137"/>
      <c r="E5" s="1137"/>
      <c r="F5" s="1137"/>
      <c r="G5" s="1137"/>
      <c r="H5" s="1137"/>
      <c r="I5" s="1137"/>
      <c r="J5" s="1137"/>
      <c r="K5" s="1137"/>
      <c r="L5" s="1137"/>
      <c r="M5" s="1137"/>
      <c r="N5" s="1137"/>
      <c r="O5" s="1137"/>
      <c r="P5" s="1140"/>
      <c r="Q5" s="1141"/>
      <c r="R5" s="1082"/>
      <c r="S5" s="1082"/>
      <c r="T5" s="1082"/>
      <c r="U5" s="1082"/>
      <c r="V5" s="1082"/>
      <c r="W5" s="1082"/>
      <c r="X5" s="1082"/>
      <c r="Y5" s="1082"/>
      <c r="Z5" s="1082"/>
      <c r="AA5" s="1082"/>
      <c r="AB5" s="1082"/>
      <c r="AC5" s="1082"/>
      <c r="AD5" s="1082"/>
      <c r="AE5" s="1082"/>
      <c r="AF5" s="1082"/>
      <c r="AG5" s="1082"/>
      <c r="AH5" s="1082"/>
      <c r="AI5" s="1082"/>
      <c r="AJ5" s="1082"/>
      <c r="AK5" s="1082"/>
      <c r="AL5" s="1082"/>
      <c r="AM5" s="1082"/>
      <c r="AN5" s="1082"/>
      <c r="AO5" s="1082"/>
      <c r="AP5" s="1082"/>
      <c r="AQ5" s="1082"/>
      <c r="AR5" s="1082"/>
      <c r="AS5" s="1082"/>
      <c r="AT5" s="1142">
        <f>申告書表紙!G22</f>
        <v>0</v>
      </c>
      <c r="AU5" s="1143"/>
      <c r="AV5" s="1143"/>
      <c r="AW5" s="1143"/>
      <c r="AX5" s="1144"/>
      <c r="AY5" s="1197"/>
      <c r="AZ5" s="1080"/>
      <c r="BA5" s="1038"/>
    </row>
    <row r="6" spans="2:58" ht="23.25" customHeight="1" thickBot="1" x14ac:dyDescent="0.2">
      <c r="B6" s="144"/>
      <c r="C6" s="31">
        <f>申告書表紙!AI4</f>
        <v>0</v>
      </c>
      <c r="D6" s="31">
        <f>申告書表紙!AJ4</f>
        <v>0</v>
      </c>
      <c r="E6" s="31">
        <f>申告書表紙!AK4</f>
        <v>0</v>
      </c>
      <c r="F6" s="31">
        <f>申告書表紙!AL4</f>
        <v>0</v>
      </c>
      <c r="G6" s="31">
        <f>申告書表紙!AM4</f>
        <v>0</v>
      </c>
      <c r="H6" s="31">
        <f>申告書表紙!AN4</f>
        <v>0</v>
      </c>
      <c r="I6" s="31">
        <f>申告書表紙!AO4</f>
        <v>0</v>
      </c>
      <c r="J6" s="31">
        <f>申告書表紙!AP4</f>
        <v>0</v>
      </c>
      <c r="K6" s="31">
        <f>申告書表紙!AQ4</f>
        <v>0</v>
      </c>
      <c r="L6" s="31">
        <f>申告書表紙!AR4</f>
        <v>0</v>
      </c>
      <c r="M6" s="31">
        <f>申告書表紙!AS4</f>
        <v>0</v>
      </c>
      <c r="N6" s="31">
        <f>申告書表紙!AT4</f>
        <v>0</v>
      </c>
      <c r="O6" s="18">
        <f>申告書表紙!AU4</f>
        <v>0</v>
      </c>
      <c r="P6" s="145"/>
      <c r="Q6" s="146"/>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1145"/>
      <c r="AU6" s="1146"/>
      <c r="AV6" s="1146"/>
      <c r="AW6" s="1146"/>
      <c r="AX6" s="1147"/>
      <c r="AY6" s="19">
        <v>1</v>
      </c>
      <c r="AZ6" s="6" t="s">
        <v>4</v>
      </c>
      <c r="BA6" s="1038"/>
    </row>
    <row r="7" spans="2:58" ht="24" customHeight="1" x14ac:dyDescent="0.15">
      <c r="B7" s="1148" t="s">
        <v>5</v>
      </c>
      <c r="C7" s="1150" t="s">
        <v>6</v>
      </c>
      <c r="D7" s="1152" t="s">
        <v>107</v>
      </c>
      <c r="E7" s="1153"/>
      <c r="F7" s="1153"/>
      <c r="G7" s="1153"/>
      <c r="H7" s="1153"/>
      <c r="I7" s="1153"/>
      <c r="J7" s="1154"/>
      <c r="K7" s="1158" t="s">
        <v>7</v>
      </c>
      <c r="L7" s="1158"/>
      <c r="M7" s="1158"/>
      <c r="N7" s="1158"/>
      <c r="O7" s="1158"/>
      <c r="P7" s="1158"/>
      <c r="Q7" s="1158"/>
      <c r="R7" s="1158"/>
      <c r="S7" s="1158"/>
      <c r="T7" s="1158"/>
      <c r="U7" s="1158"/>
      <c r="V7" s="1158"/>
      <c r="W7" s="1158"/>
      <c r="X7" s="1158"/>
      <c r="Y7" s="1158"/>
      <c r="Z7" s="1158"/>
      <c r="AA7" s="1158"/>
      <c r="AB7" s="1158"/>
      <c r="AC7" s="1158"/>
      <c r="AD7" s="1158"/>
      <c r="AE7" s="1158"/>
      <c r="AF7" s="1160" t="s">
        <v>8</v>
      </c>
      <c r="AG7" s="1161"/>
      <c r="AH7" s="1162"/>
      <c r="AI7" s="1166" t="s">
        <v>9</v>
      </c>
      <c r="AJ7" s="1167"/>
      <c r="AK7" s="1167"/>
      <c r="AL7" s="1167"/>
      <c r="AM7" s="1168"/>
      <c r="AN7" s="1065" t="s">
        <v>11</v>
      </c>
      <c r="AO7" s="1066"/>
      <c r="AP7" s="1066"/>
      <c r="AQ7" s="1067"/>
      <c r="AR7" s="1169" t="s">
        <v>10</v>
      </c>
      <c r="AS7" s="1169"/>
      <c r="AT7" s="1169" t="s">
        <v>18</v>
      </c>
      <c r="AU7" s="1169"/>
      <c r="AV7" s="1166" t="s">
        <v>19</v>
      </c>
      <c r="AW7" s="1168"/>
      <c r="AX7" s="1171" t="s">
        <v>24</v>
      </c>
      <c r="AY7" s="1171"/>
      <c r="AZ7" s="1172"/>
      <c r="BA7" s="1038"/>
    </row>
    <row r="8" spans="2:58" ht="24" customHeight="1" x14ac:dyDescent="0.15">
      <c r="B8" s="1149"/>
      <c r="C8" s="1151"/>
      <c r="D8" s="1155"/>
      <c r="E8" s="1156"/>
      <c r="F8" s="1156"/>
      <c r="G8" s="1156"/>
      <c r="H8" s="1156"/>
      <c r="I8" s="1156"/>
      <c r="J8" s="1157"/>
      <c r="K8" s="1159"/>
      <c r="L8" s="1159"/>
      <c r="M8" s="1159"/>
      <c r="N8" s="1159"/>
      <c r="O8" s="1159"/>
      <c r="P8" s="1159"/>
      <c r="Q8" s="1159"/>
      <c r="R8" s="1159"/>
      <c r="S8" s="1159"/>
      <c r="T8" s="1159"/>
      <c r="U8" s="1159"/>
      <c r="V8" s="1159"/>
      <c r="W8" s="1159"/>
      <c r="X8" s="1159"/>
      <c r="Y8" s="1159"/>
      <c r="Z8" s="1159"/>
      <c r="AA8" s="1159"/>
      <c r="AB8" s="1159"/>
      <c r="AC8" s="1159"/>
      <c r="AD8" s="1159"/>
      <c r="AE8" s="1159"/>
      <c r="AF8" s="1163"/>
      <c r="AG8" s="1164"/>
      <c r="AH8" s="1165"/>
      <c r="AI8" s="128" t="s">
        <v>12</v>
      </c>
      <c r="AJ8" s="1175" t="s">
        <v>13</v>
      </c>
      <c r="AK8" s="1176"/>
      <c r="AL8" s="1175" t="s">
        <v>14</v>
      </c>
      <c r="AM8" s="1176"/>
      <c r="AN8" s="1068"/>
      <c r="AO8" s="1069"/>
      <c r="AP8" s="1069"/>
      <c r="AQ8" s="1070"/>
      <c r="AR8" s="1170"/>
      <c r="AS8" s="1170"/>
      <c r="AT8" s="1170"/>
      <c r="AU8" s="1170"/>
      <c r="AV8" s="20" t="s">
        <v>20</v>
      </c>
      <c r="AW8" s="21" t="s">
        <v>21</v>
      </c>
      <c r="AX8" s="1173"/>
      <c r="AY8" s="1173"/>
      <c r="AZ8" s="1174"/>
      <c r="BA8" s="1038"/>
    </row>
    <row r="9" spans="2:58" s="57" customFormat="1" ht="11.25" customHeight="1" x14ac:dyDescent="0.15">
      <c r="B9" s="105"/>
      <c r="C9" s="106"/>
      <c r="D9" s="1187"/>
      <c r="E9" s="1187"/>
      <c r="F9" s="1187"/>
      <c r="G9" s="1187"/>
      <c r="H9" s="1187"/>
      <c r="I9" s="1187"/>
      <c r="J9" s="1188"/>
      <c r="K9" s="1049"/>
      <c r="L9" s="1050"/>
      <c r="M9" s="1050"/>
      <c r="N9" s="1050"/>
      <c r="O9" s="1050"/>
      <c r="P9" s="1050"/>
      <c r="Q9" s="1050"/>
      <c r="R9" s="1050"/>
      <c r="S9" s="1050"/>
      <c r="T9" s="1050"/>
      <c r="U9" s="1050"/>
      <c r="V9" s="1050"/>
      <c r="W9" s="1050"/>
      <c r="X9" s="1050"/>
      <c r="Y9" s="1050"/>
      <c r="Z9" s="1050"/>
      <c r="AA9" s="1050"/>
      <c r="AB9" s="1050"/>
      <c r="AC9" s="1050"/>
      <c r="AD9" s="1050"/>
      <c r="AE9" s="1051"/>
      <c r="AF9" s="1049"/>
      <c r="AG9" s="1050"/>
      <c r="AH9" s="1051"/>
      <c r="AI9" s="59"/>
      <c r="AJ9" s="1043"/>
      <c r="AK9" s="1044"/>
      <c r="AL9" s="1047"/>
      <c r="AM9" s="1048"/>
      <c r="AN9" s="107" t="s">
        <v>46</v>
      </c>
      <c r="AO9" s="108" t="s">
        <v>47</v>
      </c>
      <c r="AP9" s="108" t="s">
        <v>48</v>
      </c>
      <c r="AQ9" s="109" t="s">
        <v>49</v>
      </c>
      <c r="AR9" s="1043"/>
      <c r="AS9" s="1044"/>
      <c r="AT9" s="1045"/>
      <c r="AU9" s="1046"/>
      <c r="AV9" s="177"/>
      <c r="AW9" s="177"/>
      <c r="AX9" s="1039"/>
      <c r="AY9" s="1039"/>
      <c r="AZ9" s="1040"/>
      <c r="BA9" s="1038"/>
      <c r="BB9" s="1"/>
      <c r="BC9" s="91"/>
      <c r="BD9" s="1"/>
      <c r="BE9" s="1"/>
      <c r="BF9" s="1"/>
    </row>
    <row r="10" spans="2:58" ht="18.75" customHeight="1" x14ac:dyDescent="0.2">
      <c r="B10" s="1177" t="s">
        <v>23</v>
      </c>
      <c r="C10" s="1133"/>
      <c r="D10" s="1187"/>
      <c r="E10" s="1187"/>
      <c r="F10" s="1187"/>
      <c r="G10" s="1187"/>
      <c r="H10" s="1187"/>
      <c r="I10" s="1187"/>
      <c r="J10" s="1188"/>
      <c r="K10" s="1049"/>
      <c r="L10" s="1050"/>
      <c r="M10" s="1050"/>
      <c r="N10" s="1050"/>
      <c r="O10" s="1050"/>
      <c r="P10" s="1050"/>
      <c r="Q10" s="1050"/>
      <c r="R10" s="1050"/>
      <c r="S10" s="1050"/>
      <c r="T10" s="1050"/>
      <c r="U10" s="1050"/>
      <c r="V10" s="1050"/>
      <c r="W10" s="1050"/>
      <c r="X10" s="1050"/>
      <c r="Y10" s="1050"/>
      <c r="Z10" s="1050"/>
      <c r="AA10" s="1050"/>
      <c r="AB10" s="1050"/>
      <c r="AC10" s="1050"/>
      <c r="AD10" s="1050"/>
      <c r="AE10" s="1051"/>
      <c r="AF10" s="1049"/>
      <c r="AG10" s="1050"/>
      <c r="AH10" s="1051"/>
      <c r="AI10" s="1133"/>
      <c r="AJ10" s="1043"/>
      <c r="AK10" s="1044"/>
      <c r="AL10" s="1047"/>
      <c r="AM10" s="1048"/>
      <c r="AN10" s="941"/>
      <c r="AO10" s="941"/>
      <c r="AP10" s="941"/>
      <c r="AQ10" s="1081"/>
      <c r="AR10" s="1043"/>
      <c r="AS10" s="1044"/>
      <c r="AT10" s="1045"/>
      <c r="AU10" s="1046"/>
      <c r="AV10" s="1131"/>
      <c r="AW10" s="1133"/>
      <c r="AX10" s="1039"/>
      <c r="AY10" s="1039"/>
      <c r="AZ10" s="1040"/>
      <c r="BA10" s="1038"/>
    </row>
    <row r="11" spans="2:58" ht="6" customHeight="1" x14ac:dyDescent="0.2">
      <c r="B11" s="1178"/>
      <c r="C11" s="1107"/>
      <c r="D11" s="84"/>
      <c r="E11" s="85"/>
      <c r="F11" s="85"/>
      <c r="G11" s="85"/>
      <c r="H11" s="85"/>
      <c r="I11" s="85"/>
      <c r="J11" s="85"/>
      <c r="K11" s="42"/>
      <c r="L11" s="42"/>
      <c r="M11" s="42"/>
      <c r="N11" s="42"/>
      <c r="O11" s="42"/>
      <c r="P11" s="42"/>
      <c r="Q11" s="42"/>
      <c r="R11" s="42"/>
      <c r="S11" s="42"/>
      <c r="T11" s="42"/>
      <c r="U11" s="42"/>
      <c r="V11" s="42"/>
      <c r="W11" s="42"/>
      <c r="X11" s="42"/>
      <c r="Y11" s="42"/>
      <c r="Z11" s="42"/>
      <c r="AA11" s="42"/>
      <c r="AB11" s="42"/>
      <c r="AC11" s="42"/>
      <c r="AD11" s="42"/>
      <c r="AE11" s="42"/>
      <c r="AF11" s="49"/>
      <c r="AG11" s="49"/>
      <c r="AH11" s="49"/>
      <c r="AI11" s="1107"/>
      <c r="AJ11" s="49"/>
      <c r="AK11" s="49"/>
      <c r="AL11" s="49"/>
      <c r="AM11" s="49"/>
      <c r="AN11" s="1052"/>
      <c r="AO11" s="1053"/>
      <c r="AP11" s="1053"/>
      <c r="AQ11" s="1054"/>
      <c r="AR11" s="82"/>
      <c r="AS11" s="82"/>
      <c r="AT11" s="82"/>
      <c r="AU11" s="82"/>
      <c r="AV11" s="1132"/>
      <c r="AW11" s="1107"/>
      <c r="AX11" s="1041"/>
      <c r="AY11" s="1041"/>
      <c r="AZ11" s="1042"/>
      <c r="BA11" s="1038"/>
    </row>
    <row r="12" spans="2:58" ht="23.25" customHeight="1" x14ac:dyDescent="0.2">
      <c r="B12" s="1112" t="s">
        <v>41</v>
      </c>
      <c r="C12" s="1114"/>
      <c r="D12" s="41"/>
      <c r="E12" s="41"/>
      <c r="F12" s="41"/>
      <c r="G12" s="41"/>
      <c r="H12" s="41"/>
      <c r="I12" s="41"/>
      <c r="J12" s="41"/>
      <c r="K12" s="1116"/>
      <c r="L12" s="1117"/>
      <c r="M12" s="1117"/>
      <c r="N12" s="1117"/>
      <c r="O12" s="1117"/>
      <c r="P12" s="1117"/>
      <c r="Q12" s="1117"/>
      <c r="R12" s="1117"/>
      <c r="S12" s="1117"/>
      <c r="T12" s="1117"/>
      <c r="U12" s="1117"/>
      <c r="V12" s="1117"/>
      <c r="W12" s="1117"/>
      <c r="X12" s="1117"/>
      <c r="Y12" s="1117"/>
      <c r="Z12" s="1117"/>
      <c r="AA12" s="1117"/>
      <c r="AB12" s="1117"/>
      <c r="AC12" s="1117"/>
      <c r="AD12" s="1117"/>
      <c r="AE12" s="1118"/>
      <c r="AF12" s="996"/>
      <c r="AG12" s="996"/>
      <c r="AH12" s="996"/>
      <c r="AI12" s="1106"/>
      <c r="AJ12" s="1120"/>
      <c r="AK12" s="1120"/>
      <c r="AL12" s="1121"/>
      <c r="AM12" s="1122"/>
      <c r="AN12" s="1055"/>
      <c r="AO12" s="1056"/>
      <c r="AP12" s="1056"/>
      <c r="AQ12" s="1057"/>
      <c r="AR12" s="1102"/>
      <c r="AS12" s="1103"/>
      <c r="AT12" s="1102"/>
      <c r="AU12" s="1103"/>
      <c r="AV12" s="1104"/>
      <c r="AW12" s="1106"/>
      <c r="AX12" s="1108"/>
      <c r="AY12" s="1108"/>
      <c r="AZ12" s="1109"/>
      <c r="BA12" s="1038"/>
    </row>
    <row r="13" spans="2:58" ht="6" customHeight="1" x14ac:dyDescent="0.2">
      <c r="B13" s="1127"/>
      <c r="C13" s="1114"/>
      <c r="D13" s="84"/>
      <c r="E13" s="85"/>
      <c r="F13" s="85"/>
      <c r="G13" s="85"/>
      <c r="H13" s="85"/>
      <c r="I13" s="85"/>
      <c r="J13" s="85"/>
      <c r="K13" s="42"/>
      <c r="L13" s="42"/>
      <c r="M13" s="42"/>
      <c r="N13" s="42"/>
      <c r="O13" s="42"/>
      <c r="P13" s="42"/>
      <c r="Q13" s="42"/>
      <c r="R13" s="42"/>
      <c r="S13" s="42"/>
      <c r="T13" s="42"/>
      <c r="U13" s="42"/>
      <c r="V13" s="42"/>
      <c r="W13" s="42"/>
      <c r="X13" s="42"/>
      <c r="Y13" s="42"/>
      <c r="Z13" s="42"/>
      <c r="AA13" s="42"/>
      <c r="AB13" s="42"/>
      <c r="AC13" s="42"/>
      <c r="AD13" s="42"/>
      <c r="AE13" s="42"/>
      <c r="AF13" s="49"/>
      <c r="AG13" s="49"/>
      <c r="AH13" s="49"/>
      <c r="AI13" s="1129"/>
      <c r="AJ13" s="49"/>
      <c r="AK13" s="49"/>
      <c r="AL13" s="49"/>
      <c r="AM13" s="49"/>
      <c r="AN13" s="1052"/>
      <c r="AO13" s="1053"/>
      <c r="AP13" s="1053"/>
      <c r="AQ13" s="1054"/>
      <c r="AR13" s="82"/>
      <c r="AS13" s="82"/>
      <c r="AT13" s="82"/>
      <c r="AU13" s="82"/>
      <c r="AV13" s="1105"/>
      <c r="AW13" s="1107"/>
      <c r="AX13" s="1110"/>
      <c r="AY13" s="1110"/>
      <c r="AZ13" s="1111"/>
      <c r="BA13" s="1038"/>
    </row>
    <row r="14" spans="2:58" ht="23.25" customHeight="1" x14ac:dyDescent="0.2">
      <c r="B14" s="1112" t="s">
        <v>42</v>
      </c>
      <c r="C14" s="1114"/>
      <c r="D14" s="41"/>
      <c r="E14" s="41"/>
      <c r="F14" s="41"/>
      <c r="G14" s="41"/>
      <c r="H14" s="41"/>
      <c r="I14" s="41"/>
      <c r="J14" s="41"/>
      <c r="K14" s="1116"/>
      <c r="L14" s="1117"/>
      <c r="M14" s="1117"/>
      <c r="N14" s="1117"/>
      <c r="O14" s="1117"/>
      <c r="P14" s="1117"/>
      <c r="Q14" s="1117"/>
      <c r="R14" s="1117"/>
      <c r="S14" s="1117"/>
      <c r="T14" s="1117"/>
      <c r="U14" s="1117"/>
      <c r="V14" s="1117"/>
      <c r="W14" s="1117"/>
      <c r="X14" s="1117"/>
      <c r="Y14" s="1117"/>
      <c r="Z14" s="1117"/>
      <c r="AA14" s="1117"/>
      <c r="AB14" s="1117"/>
      <c r="AC14" s="1117"/>
      <c r="AD14" s="1117"/>
      <c r="AE14" s="1118"/>
      <c r="AF14" s="996"/>
      <c r="AG14" s="996"/>
      <c r="AH14" s="996"/>
      <c r="AI14" s="1106"/>
      <c r="AJ14" s="1120"/>
      <c r="AK14" s="1120"/>
      <c r="AL14" s="1121"/>
      <c r="AM14" s="1122"/>
      <c r="AN14" s="1055"/>
      <c r="AO14" s="1056"/>
      <c r="AP14" s="1056"/>
      <c r="AQ14" s="1057"/>
      <c r="AR14" s="1102"/>
      <c r="AS14" s="1103"/>
      <c r="AT14" s="1102"/>
      <c r="AU14" s="1103"/>
      <c r="AV14" s="1104"/>
      <c r="AW14" s="1106"/>
      <c r="AX14" s="1108"/>
      <c r="AY14" s="1108"/>
      <c r="AZ14" s="1109"/>
      <c r="BA14" s="1038"/>
    </row>
    <row r="15" spans="2:58" ht="6" customHeight="1" x14ac:dyDescent="0.2">
      <c r="B15" s="1127"/>
      <c r="C15" s="1114"/>
      <c r="D15" s="84"/>
      <c r="E15" s="85"/>
      <c r="F15" s="85"/>
      <c r="G15" s="85"/>
      <c r="H15" s="85"/>
      <c r="I15" s="85"/>
      <c r="J15" s="85"/>
      <c r="K15" s="42"/>
      <c r="L15" s="42"/>
      <c r="M15" s="42"/>
      <c r="N15" s="42"/>
      <c r="O15" s="42"/>
      <c r="P15" s="42"/>
      <c r="Q15" s="42"/>
      <c r="R15" s="42"/>
      <c r="S15" s="42"/>
      <c r="T15" s="42"/>
      <c r="U15" s="42"/>
      <c r="V15" s="42"/>
      <c r="W15" s="42"/>
      <c r="X15" s="42"/>
      <c r="Y15" s="42"/>
      <c r="Z15" s="42"/>
      <c r="AA15" s="42"/>
      <c r="AB15" s="42"/>
      <c r="AC15" s="42"/>
      <c r="AD15" s="42"/>
      <c r="AE15" s="42"/>
      <c r="AF15" s="49"/>
      <c r="AG15" s="49"/>
      <c r="AH15" s="49"/>
      <c r="AI15" s="1129"/>
      <c r="AJ15" s="49"/>
      <c r="AK15" s="49"/>
      <c r="AL15" s="49"/>
      <c r="AM15" s="49"/>
      <c r="AN15" s="1052"/>
      <c r="AO15" s="1053"/>
      <c r="AP15" s="1053"/>
      <c r="AQ15" s="1054"/>
      <c r="AR15" s="82"/>
      <c r="AS15" s="82"/>
      <c r="AT15" s="82"/>
      <c r="AU15" s="82"/>
      <c r="AV15" s="1105"/>
      <c r="AW15" s="1107"/>
      <c r="AX15" s="1110"/>
      <c r="AY15" s="1110"/>
      <c r="AZ15" s="1111"/>
      <c r="BA15" s="1038"/>
    </row>
    <row r="16" spans="2:58" ht="23.25" customHeight="1" x14ac:dyDescent="0.2">
      <c r="B16" s="1112" t="s">
        <v>43</v>
      </c>
      <c r="C16" s="1114"/>
      <c r="D16" s="41"/>
      <c r="E16" s="41"/>
      <c r="F16" s="41"/>
      <c r="G16" s="41"/>
      <c r="H16" s="41"/>
      <c r="I16" s="41"/>
      <c r="J16" s="41"/>
      <c r="K16" s="1116"/>
      <c r="L16" s="1117"/>
      <c r="M16" s="1117"/>
      <c r="N16" s="1117"/>
      <c r="O16" s="1117"/>
      <c r="P16" s="1117"/>
      <c r="Q16" s="1117"/>
      <c r="R16" s="1117"/>
      <c r="S16" s="1117"/>
      <c r="T16" s="1117"/>
      <c r="U16" s="1117"/>
      <c r="V16" s="1117"/>
      <c r="W16" s="1117"/>
      <c r="X16" s="1117"/>
      <c r="Y16" s="1117"/>
      <c r="Z16" s="1117"/>
      <c r="AA16" s="1117"/>
      <c r="AB16" s="1117"/>
      <c r="AC16" s="1117"/>
      <c r="AD16" s="1117"/>
      <c r="AE16" s="1118"/>
      <c r="AF16" s="1121"/>
      <c r="AG16" s="1128"/>
      <c r="AH16" s="1122"/>
      <c r="AI16" s="1106"/>
      <c r="AJ16" s="1120"/>
      <c r="AK16" s="1120"/>
      <c r="AL16" s="1121"/>
      <c r="AM16" s="1122"/>
      <c r="AN16" s="1055"/>
      <c r="AO16" s="1056"/>
      <c r="AP16" s="1056"/>
      <c r="AQ16" s="1057"/>
      <c r="AR16" s="1102"/>
      <c r="AS16" s="1103"/>
      <c r="AT16" s="1102"/>
      <c r="AU16" s="1103"/>
      <c r="AV16" s="1104"/>
      <c r="AW16" s="1106"/>
      <c r="AX16" s="1108"/>
      <c r="AY16" s="1108"/>
      <c r="AZ16" s="1109"/>
      <c r="BA16" s="1038"/>
    </row>
    <row r="17" spans="2:53" ht="6" customHeight="1" x14ac:dyDescent="0.2">
      <c r="B17" s="1127"/>
      <c r="C17" s="1114"/>
      <c r="D17" s="84"/>
      <c r="E17" s="85"/>
      <c r="F17" s="85"/>
      <c r="G17" s="85"/>
      <c r="H17" s="85"/>
      <c r="I17" s="85"/>
      <c r="J17" s="85"/>
      <c r="K17" s="42"/>
      <c r="L17" s="42"/>
      <c r="M17" s="42"/>
      <c r="N17" s="42"/>
      <c r="O17" s="42"/>
      <c r="P17" s="42"/>
      <c r="Q17" s="42"/>
      <c r="R17" s="42"/>
      <c r="S17" s="42"/>
      <c r="T17" s="42"/>
      <c r="U17" s="42"/>
      <c r="V17" s="42"/>
      <c r="W17" s="42"/>
      <c r="X17" s="42"/>
      <c r="Y17" s="42"/>
      <c r="Z17" s="42"/>
      <c r="AA17" s="42"/>
      <c r="AB17" s="42"/>
      <c r="AC17" s="42"/>
      <c r="AD17" s="42"/>
      <c r="AE17" s="42"/>
      <c r="AF17" s="49"/>
      <c r="AG17" s="49"/>
      <c r="AH17" s="49"/>
      <c r="AI17" s="1129"/>
      <c r="AJ17" s="49"/>
      <c r="AK17" s="49"/>
      <c r="AL17" s="49"/>
      <c r="AM17" s="49"/>
      <c r="AN17" s="1052"/>
      <c r="AO17" s="1053"/>
      <c r="AP17" s="1053"/>
      <c r="AQ17" s="1054"/>
      <c r="AR17" s="82"/>
      <c r="AS17" s="82"/>
      <c r="AT17" s="82"/>
      <c r="AU17" s="82"/>
      <c r="AV17" s="1105"/>
      <c r="AW17" s="1107"/>
      <c r="AX17" s="1110"/>
      <c r="AY17" s="1110"/>
      <c r="AZ17" s="1111"/>
      <c r="BA17" s="1038"/>
    </row>
    <row r="18" spans="2:53" ht="23.25" customHeight="1" x14ac:dyDescent="0.2">
      <c r="B18" s="1112" t="s">
        <v>25</v>
      </c>
      <c r="C18" s="1114"/>
      <c r="D18" s="41"/>
      <c r="E18" s="41"/>
      <c r="F18" s="41"/>
      <c r="G18" s="41"/>
      <c r="H18" s="41"/>
      <c r="I18" s="41"/>
      <c r="J18" s="41"/>
      <c r="K18" s="1116"/>
      <c r="L18" s="1117"/>
      <c r="M18" s="1117"/>
      <c r="N18" s="1117"/>
      <c r="O18" s="1117"/>
      <c r="P18" s="1117"/>
      <c r="Q18" s="1117"/>
      <c r="R18" s="1117"/>
      <c r="S18" s="1117"/>
      <c r="T18" s="1117"/>
      <c r="U18" s="1117"/>
      <c r="V18" s="1117"/>
      <c r="W18" s="1117"/>
      <c r="X18" s="1117"/>
      <c r="Y18" s="1117"/>
      <c r="Z18" s="1117"/>
      <c r="AA18" s="1117"/>
      <c r="AB18" s="1117"/>
      <c r="AC18" s="1117"/>
      <c r="AD18" s="1117"/>
      <c r="AE18" s="1118"/>
      <c r="AF18" s="996"/>
      <c r="AG18" s="996"/>
      <c r="AH18" s="996"/>
      <c r="AI18" s="1106"/>
      <c r="AJ18" s="1120"/>
      <c r="AK18" s="1120"/>
      <c r="AL18" s="1121"/>
      <c r="AM18" s="1122"/>
      <c r="AN18" s="1055"/>
      <c r="AO18" s="1056"/>
      <c r="AP18" s="1056"/>
      <c r="AQ18" s="1057"/>
      <c r="AR18" s="1102"/>
      <c r="AS18" s="1103"/>
      <c r="AT18" s="1102"/>
      <c r="AU18" s="1103"/>
      <c r="AV18" s="1104"/>
      <c r="AW18" s="1106"/>
      <c r="AX18" s="1108"/>
      <c r="AY18" s="1108"/>
      <c r="AZ18" s="1109"/>
      <c r="BA18" s="2"/>
    </row>
    <row r="19" spans="2:53" ht="6" customHeight="1" x14ac:dyDescent="0.2">
      <c r="B19" s="1127"/>
      <c r="C19" s="1114"/>
      <c r="D19" s="84"/>
      <c r="E19" s="85"/>
      <c r="F19" s="85"/>
      <c r="G19" s="85"/>
      <c r="H19" s="85"/>
      <c r="I19" s="85"/>
      <c r="J19" s="85"/>
      <c r="K19" s="42"/>
      <c r="L19" s="42"/>
      <c r="M19" s="42"/>
      <c r="N19" s="42"/>
      <c r="O19" s="42"/>
      <c r="P19" s="42"/>
      <c r="Q19" s="42"/>
      <c r="R19" s="42"/>
      <c r="S19" s="42"/>
      <c r="T19" s="42"/>
      <c r="U19" s="42"/>
      <c r="V19" s="42"/>
      <c r="W19" s="42"/>
      <c r="X19" s="42"/>
      <c r="Y19" s="42"/>
      <c r="Z19" s="42"/>
      <c r="AA19" s="42"/>
      <c r="AB19" s="42"/>
      <c r="AC19" s="42"/>
      <c r="AD19" s="42"/>
      <c r="AE19" s="42"/>
      <c r="AF19" s="49"/>
      <c r="AG19" s="49"/>
      <c r="AH19" s="49"/>
      <c r="AI19" s="1129"/>
      <c r="AJ19" s="49"/>
      <c r="AK19" s="49"/>
      <c r="AL19" s="49"/>
      <c r="AM19" s="49"/>
      <c r="AN19" s="1052"/>
      <c r="AO19" s="1053"/>
      <c r="AP19" s="1053"/>
      <c r="AQ19" s="1054"/>
      <c r="AR19" s="82"/>
      <c r="AS19" s="82"/>
      <c r="AT19" s="82"/>
      <c r="AU19" s="82"/>
      <c r="AV19" s="1105"/>
      <c r="AW19" s="1107"/>
      <c r="AX19" s="1110"/>
      <c r="AY19" s="1110"/>
      <c r="AZ19" s="1111"/>
      <c r="BA19" s="2"/>
    </row>
    <row r="20" spans="2:53" ht="23.25" customHeight="1" x14ac:dyDescent="0.2">
      <c r="B20" s="1112" t="s">
        <v>26</v>
      </c>
      <c r="C20" s="1114"/>
      <c r="D20" s="41"/>
      <c r="E20" s="41"/>
      <c r="F20" s="41"/>
      <c r="G20" s="41"/>
      <c r="H20" s="41"/>
      <c r="I20" s="41"/>
      <c r="J20" s="41"/>
      <c r="K20" s="1116"/>
      <c r="L20" s="1117"/>
      <c r="M20" s="1117"/>
      <c r="N20" s="1117"/>
      <c r="O20" s="1117"/>
      <c r="P20" s="1117"/>
      <c r="Q20" s="1117"/>
      <c r="R20" s="1117"/>
      <c r="S20" s="1117"/>
      <c r="T20" s="1117"/>
      <c r="U20" s="1117"/>
      <c r="V20" s="1117"/>
      <c r="W20" s="1117"/>
      <c r="X20" s="1117"/>
      <c r="Y20" s="1117"/>
      <c r="Z20" s="1117"/>
      <c r="AA20" s="1117"/>
      <c r="AB20" s="1117"/>
      <c r="AC20" s="1117"/>
      <c r="AD20" s="1117"/>
      <c r="AE20" s="1118"/>
      <c r="AF20" s="1121"/>
      <c r="AG20" s="1128"/>
      <c r="AH20" s="1122"/>
      <c r="AI20" s="1106"/>
      <c r="AJ20" s="1120"/>
      <c r="AK20" s="1120"/>
      <c r="AL20" s="1121"/>
      <c r="AM20" s="1122"/>
      <c r="AN20" s="1055"/>
      <c r="AO20" s="1056"/>
      <c r="AP20" s="1056"/>
      <c r="AQ20" s="1057"/>
      <c r="AR20" s="1102"/>
      <c r="AS20" s="1103"/>
      <c r="AT20" s="1102"/>
      <c r="AU20" s="1103"/>
      <c r="AV20" s="1104"/>
      <c r="AW20" s="1106"/>
      <c r="AX20" s="1108"/>
      <c r="AY20" s="1108"/>
      <c r="AZ20" s="1109"/>
      <c r="BA20" s="2"/>
    </row>
    <row r="21" spans="2:53" ht="6" customHeight="1" x14ac:dyDescent="0.2">
      <c r="B21" s="1127"/>
      <c r="C21" s="1114"/>
      <c r="D21" s="84"/>
      <c r="E21" s="85"/>
      <c r="F21" s="85"/>
      <c r="G21" s="85"/>
      <c r="H21" s="85"/>
      <c r="I21" s="85"/>
      <c r="J21" s="85"/>
      <c r="K21" s="42"/>
      <c r="L21" s="42"/>
      <c r="M21" s="42"/>
      <c r="N21" s="42"/>
      <c r="O21" s="42"/>
      <c r="P21" s="42"/>
      <c r="Q21" s="42"/>
      <c r="R21" s="42"/>
      <c r="S21" s="42"/>
      <c r="T21" s="42"/>
      <c r="U21" s="42"/>
      <c r="V21" s="42"/>
      <c r="W21" s="42"/>
      <c r="X21" s="42"/>
      <c r="Y21" s="42"/>
      <c r="Z21" s="42"/>
      <c r="AA21" s="42"/>
      <c r="AB21" s="42"/>
      <c r="AC21" s="42"/>
      <c r="AD21" s="42"/>
      <c r="AE21" s="42"/>
      <c r="AF21" s="49"/>
      <c r="AG21" s="49"/>
      <c r="AH21" s="49"/>
      <c r="AI21" s="1129"/>
      <c r="AJ21" s="49"/>
      <c r="AK21" s="49"/>
      <c r="AL21" s="49"/>
      <c r="AM21" s="49"/>
      <c r="AN21" s="1052"/>
      <c r="AO21" s="1053"/>
      <c r="AP21" s="1053"/>
      <c r="AQ21" s="1054"/>
      <c r="AR21" s="82"/>
      <c r="AS21" s="82"/>
      <c r="AT21" s="82"/>
      <c r="AU21" s="82"/>
      <c r="AV21" s="1105"/>
      <c r="AW21" s="1107"/>
      <c r="AX21" s="1110"/>
      <c r="AY21" s="1110"/>
      <c r="AZ21" s="1111"/>
      <c r="BA21" s="2"/>
    </row>
    <row r="22" spans="2:53" ht="23.25" customHeight="1" x14ac:dyDescent="0.2">
      <c r="B22" s="1112" t="s">
        <v>27</v>
      </c>
      <c r="C22" s="1114"/>
      <c r="D22" s="41"/>
      <c r="E22" s="41"/>
      <c r="F22" s="41"/>
      <c r="G22" s="41"/>
      <c r="H22" s="41"/>
      <c r="I22" s="41"/>
      <c r="J22" s="41"/>
      <c r="K22" s="1116"/>
      <c r="L22" s="1117"/>
      <c r="M22" s="1117"/>
      <c r="N22" s="1117"/>
      <c r="O22" s="1117"/>
      <c r="P22" s="1117"/>
      <c r="Q22" s="1117"/>
      <c r="R22" s="1117"/>
      <c r="S22" s="1117"/>
      <c r="T22" s="1117"/>
      <c r="U22" s="1117"/>
      <c r="V22" s="1117"/>
      <c r="W22" s="1117"/>
      <c r="X22" s="1117"/>
      <c r="Y22" s="1117"/>
      <c r="Z22" s="1117"/>
      <c r="AA22" s="1117"/>
      <c r="AB22" s="1117"/>
      <c r="AC22" s="1117"/>
      <c r="AD22" s="1117"/>
      <c r="AE22" s="1118"/>
      <c r="AF22" s="1121"/>
      <c r="AG22" s="1128"/>
      <c r="AH22" s="1122"/>
      <c r="AI22" s="1106"/>
      <c r="AJ22" s="1185"/>
      <c r="AK22" s="1186"/>
      <c r="AL22" s="1121"/>
      <c r="AM22" s="1122"/>
      <c r="AN22" s="1055"/>
      <c r="AO22" s="1056"/>
      <c r="AP22" s="1056"/>
      <c r="AQ22" s="1057"/>
      <c r="AR22" s="1102"/>
      <c r="AS22" s="1103"/>
      <c r="AT22" s="1102"/>
      <c r="AU22" s="1103"/>
      <c r="AV22" s="1104"/>
      <c r="AW22" s="1106"/>
      <c r="AX22" s="1108"/>
      <c r="AY22" s="1108"/>
      <c r="AZ22" s="1109"/>
      <c r="BA22" s="2"/>
    </row>
    <row r="23" spans="2:53" ht="6" customHeight="1" x14ac:dyDescent="0.2">
      <c r="B23" s="1127"/>
      <c r="C23" s="1114"/>
      <c r="D23" s="84"/>
      <c r="E23" s="85"/>
      <c r="F23" s="85"/>
      <c r="G23" s="85"/>
      <c r="H23" s="85"/>
      <c r="I23" s="85"/>
      <c r="J23" s="85"/>
      <c r="K23" s="42"/>
      <c r="L23" s="42"/>
      <c r="M23" s="42"/>
      <c r="N23" s="42"/>
      <c r="O23" s="42"/>
      <c r="P23" s="42"/>
      <c r="Q23" s="42"/>
      <c r="R23" s="42"/>
      <c r="S23" s="42"/>
      <c r="T23" s="42"/>
      <c r="U23" s="42"/>
      <c r="V23" s="42"/>
      <c r="W23" s="42"/>
      <c r="X23" s="42"/>
      <c r="Y23" s="42"/>
      <c r="Z23" s="42"/>
      <c r="AA23" s="42"/>
      <c r="AB23" s="42"/>
      <c r="AC23" s="42"/>
      <c r="AD23" s="42"/>
      <c r="AE23" s="42"/>
      <c r="AF23" s="49"/>
      <c r="AG23" s="49"/>
      <c r="AH23" s="49"/>
      <c r="AI23" s="1129"/>
      <c r="AJ23" s="49"/>
      <c r="AK23" s="49"/>
      <c r="AL23" s="49"/>
      <c r="AM23" s="49"/>
      <c r="AN23" s="1052"/>
      <c r="AO23" s="1053"/>
      <c r="AP23" s="1053"/>
      <c r="AQ23" s="1054"/>
      <c r="AR23" s="82"/>
      <c r="AS23" s="82"/>
      <c r="AT23" s="82"/>
      <c r="AU23" s="82"/>
      <c r="AV23" s="1105"/>
      <c r="AW23" s="1107"/>
      <c r="AX23" s="1110"/>
      <c r="AY23" s="1110"/>
      <c r="AZ23" s="1111"/>
      <c r="BA23" s="2"/>
    </row>
    <row r="24" spans="2:53" ht="23.25" customHeight="1" x14ac:dyDescent="0.2">
      <c r="B24" s="1112" t="s">
        <v>28</v>
      </c>
      <c r="C24" s="1114"/>
      <c r="D24" s="41"/>
      <c r="E24" s="41"/>
      <c r="F24" s="41"/>
      <c r="G24" s="41"/>
      <c r="H24" s="41"/>
      <c r="I24" s="41"/>
      <c r="J24" s="41"/>
      <c r="K24" s="1116"/>
      <c r="L24" s="1117"/>
      <c r="M24" s="1117"/>
      <c r="N24" s="1117"/>
      <c r="O24" s="1117"/>
      <c r="P24" s="1117"/>
      <c r="Q24" s="1117"/>
      <c r="R24" s="1117"/>
      <c r="S24" s="1117"/>
      <c r="T24" s="1117"/>
      <c r="U24" s="1117"/>
      <c r="V24" s="1117"/>
      <c r="W24" s="1117"/>
      <c r="X24" s="1117"/>
      <c r="Y24" s="1117"/>
      <c r="Z24" s="1117"/>
      <c r="AA24" s="1117"/>
      <c r="AB24" s="1117"/>
      <c r="AC24" s="1117"/>
      <c r="AD24" s="1117"/>
      <c r="AE24" s="1118"/>
      <c r="AF24" s="996"/>
      <c r="AG24" s="996"/>
      <c r="AH24" s="996"/>
      <c r="AI24" s="1106"/>
      <c r="AJ24" s="1120"/>
      <c r="AK24" s="1120"/>
      <c r="AL24" s="1121"/>
      <c r="AM24" s="1122"/>
      <c r="AN24" s="1055"/>
      <c r="AO24" s="1056"/>
      <c r="AP24" s="1056"/>
      <c r="AQ24" s="1057"/>
      <c r="AR24" s="1102"/>
      <c r="AS24" s="1103"/>
      <c r="AT24" s="1102"/>
      <c r="AU24" s="1103"/>
      <c r="AV24" s="1104"/>
      <c r="AW24" s="1106"/>
      <c r="AX24" s="1108"/>
      <c r="AY24" s="1108"/>
      <c r="AZ24" s="1109"/>
      <c r="BA24" s="2"/>
    </row>
    <row r="25" spans="2:53" ht="6" customHeight="1" x14ac:dyDescent="0.2">
      <c r="B25" s="1127"/>
      <c r="C25" s="1114"/>
      <c r="D25" s="84"/>
      <c r="E25" s="85"/>
      <c r="F25" s="85"/>
      <c r="G25" s="85"/>
      <c r="H25" s="85"/>
      <c r="I25" s="85"/>
      <c r="J25" s="85"/>
      <c r="K25" s="42"/>
      <c r="L25" s="42"/>
      <c r="M25" s="42"/>
      <c r="N25" s="42"/>
      <c r="O25" s="42"/>
      <c r="P25" s="42"/>
      <c r="Q25" s="42"/>
      <c r="R25" s="42"/>
      <c r="S25" s="42"/>
      <c r="T25" s="42"/>
      <c r="U25" s="42"/>
      <c r="V25" s="42"/>
      <c r="W25" s="42"/>
      <c r="X25" s="42"/>
      <c r="Y25" s="42"/>
      <c r="Z25" s="42"/>
      <c r="AA25" s="42"/>
      <c r="AB25" s="42"/>
      <c r="AC25" s="42"/>
      <c r="AD25" s="42"/>
      <c r="AE25" s="42"/>
      <c r="AF25" s="49"/>
      <c r="AG25" s="49"/>
      <c r="AH25" s="49"/>
      <c r="AI25" s="1129"/>
      <c r="AJ25" s="49"/>
      <c r="AK25" s="49"/>
      <c r="AL25" s="49"/>
      <c r="AM25" s="49"/>
      <c r="AN25" s="1052"/>
      <c r="AO25" s="1053"/>
      <c r="AP25" s="1053"/>
      <c r="AQ25" s="1054"/>
      <c r="AR25" s="82"/>
      <c r="AS25" s="82"/>
      <c r="AT25" s="82"/>
      <c r="AU25" s="82"/>
      <c r="AV25" s="1105"/>
      <c r="AW25" s="1107"/>
      <c r="AX25" s="1110"/>
      <c r="AY25" s="1110"/>
      <c r="AZ25" s="1111"/>
      <c r="BA25" s="2"/>
    </row>
    <row r="26" spans="2:53" ht="23.25" customHeight="1" x14ac:dyDescent="0.2">
      <c r="B26" s="1112" t="s">
        <v>29</v>
      </c>
      <c r="C26" s="1114"/>
      <c r="D26" s="41"/>
      <c r="E26" s="41"/>
      <c r="F26" s="41"/>
      <c r="G26" s="41"/>
      <c r="H26" s="41"/>
      <c r="I26" s="41"/>
      <c r="J26" s="41"/>
      <c r="K26" s="1116"/>
      <c r="L26" s="1117"/>
      <c r="M26" s="1117"/>
      <c r="N26" s="1117"/>
      <c r="O26" s="1117"/>
      <c r="P26" s="1117"/>
      <c r="Q26" s="1117"/>
      <c r="R26" s="1117"/>
      <c r="S26" s="1117"/>
      <c r="T26" s="1117"/>
      <c r="U26" s="1117"/>
      <c r="V26" s="1117"/>
      <c r="W26" s="1117"/>
      <c r="X26" s="1117"/>
      <c r="Y26" s="1117"/>
      <c r="Z26" s="1117"/>
      <c r="AA26" s="1117"/>
      <c r="AB26" s="1117"/>
      <c r="AC26" s="1117"/>
      <c r="AD26" s="1117"/>
      <c r="AE26" s="1118"/>
      <c r="AF26" s="996"/>
      <c r="AG26" s="996"/>
      <c r="AH26" s="996"/>
      <c r="AI26" s="1106"/>
      <c r="AJ26" s="1185"/>
      <c r="AK26" s="1186"/>
      <c r="AL26" s="1121"/>
      <c r="AM26" s="1122"/>
      <c r="AN26" s="1055"/>
      <c r="AO26" s="1056"/>
      <c r="AP26" s="1056"/>
      <c r="AQ26" s="1057"/>
      <c r="AR26" s="1102"/>
      <c r="AS26" s="1103"/>
      <c r="AT26" s="1102"/>
      <c r="AU26" s="1103"/>
      <c r="AV26" s="1104"/>
      <c r="AW26" s="1106"/>
      <c r="AX26" s="1108"/>
      <c r="AY26" s="1108"/>
      <c r="AZ26" s="1109"/>
      <c r="BA26" s="2"/>
    </row>
    <row r="27" spans="2:53" ht="6" customHeight="1" x14ac:dyDescent="0.2">
      <c r="B27" s="1127"/>
      <c r="C27" s="1114"/>
      <c r="D27" s="84"/>
      <c r="E27" s="85"/>
      <c r="F27" s="85"/>
      <c r="G27" s="85"/>
      <c r="H27" s="85"/>
      <c r="I27" s="85"/>
      <c r="J27" s="85"/>
      <c r="K27" s="42"/>
      <c r="L27" s="42"/>
      <c r="M27" s="42"/>
      <c r="N27" s="42"/>
      <c r="O27" s="42"/>
      <c r="P27" s="42"/>
      <c r="Q27" s="42"/>
      <c r="R27" s="42"/>
      <c r="S27" s="42"/>
      <c r="T27" s="42"/>
      <c r="U27" s="42"/>
      <c r="V27" s="42"/>
      <c r="W27" s="42"/>
      <c r="X27" s="42"/>
      <c r="Y27" s="42"/>
      <c r="Z27" s="42"/>
      <c r="AA27" s="42"/>
      <c r="AB27" s="42"/>
      <c r="AC27" s="42"/>
      <c r="AD27" s="42"/>
      <c r="AE27" s="42"/>
      <c r="AF27" s="49"/>
      <c r="AG27" s="49"/>
      <c r="AH27" s="49"/>
      <c r="AI27" s="1129"/>
      <c r="AJ27" s="49"/>
      <c r="AK27" s="49"/>
      <c r="AL27" s="49"/>
      <c r="AM27" s="49"/>
      <c r="AN27" s="1052"/>
      <c r="AO27" s="1053"/>
      <c r="AP27" s="1053"/>
      <c r="AQ27" s="1054"/>
      <c r="AR27" s="82"/>
      <c r="AS27" s="82"/>
      <c r="AT27" s="82"/>
      <c r="AU27" s="82"/>
      <c r="AV27" s="1105"/>
      <c r="AW27" s="1107"/>
      <c r="AX27" s="1110"/>
      <c r="AY27" s="1110"/>
      <c r="AZ27" s="1111"/>
      <c r="BA27" s="2"/>
    </row>
    <row r="28" spans="2:53" ht="23.25" customHeight="1" x14ac:dyDescent="0.2">
      <c r="B28" s="1112" t="s">
        <v>30</v>
      </c>
      <c r="C28" s="1114"/>
      <c r="D28" s="41"/>
      <c r="E28" s="41"/>
      <c r="F28" s="41"/>
      <c r="G28" s="41"/>
      <c r="H28" s="41"/>
      <c r="I28" s="41"/>
      <c r="J28" s="41"/>
      <c r="K28" s="1116"/>
      <c r="L28" s="1117"/>
      <c r="M28" s="1117"/>
      <c r="N28" s="1117"/>
      <c r="O28" s="1117"/>
      <c r="P28" s="1117"/>
      <c r="Q28" s="1117"/>
      <c r="R28" s="1117"/>
      <c r="S28" s="1117"/>
      <c r="T28" s="1117"/>
      <c r="U28" s="1117"/>
      <c r="V28" s="1117"/>
      <c r="W28" s="1117"/>
      <c r="X28" s="1117"/>
      <c r="Y28" s="1117"/>
      <c r="Z28" s="1117"/>
      <c r="AA28" s="1117"/>
      <c r="AB28" s="1117"/>
      <c r="AC28" s="1117"/>
      <c r="AD28" s="1117"/>
      <c r="AE28" s="1118"/>
      <c r="AF28" s="996"/>
      <c r="AG28" s="996"/>
      <c r="AH28" s="996"/>
      <c r="AI28" s="1106"/>
      <c r="AJ28" s="1185"/>
      <c r="AK28" s="1186"/>
      <c r="AL28" s="1121"/>
      <c r="AM28" s="1122"/>
      <c r="AN28" s="1055"/>
      <c r="AO28" s="1056"/>
      <c r="AP28" s="1056"/>
      <c r="AQ28" s="1057"/>
      <c r="AR28" s="1102"/>
      <c r="AS28" s="1103"/>
      <c r="AT28" s="1102"/>
      <c r="AU28" s="1103"/>
      <c r="AV28" s="1104"/>
      <c r="AW28" s="1106"/>
      <c r="AX28" s="1108"/>
      <c r="AY28" s="1108"/>
      <c r="AZ28" s="1109"/>
      <c r="BA28" s="2"/>
    </row>
    <row r="29" spans="2:53" ht="6" customHeight="1" x14ac:dyDescent="0.2">
      <c r="B29" s="1127"/>
      <c r="C29" s="1114"/>
      <c r="D29" s="84"/>
      <c r="E29" s="85"/>
      <c r="F29" s="85"/>
      <c r="G29" s="85"/>
      <c r="H29" s="85"/>
      <c r="I29" s="85"/>
      <c r="J29" s="85"/>
      <c r="K29" s="42"/>
      <c r="L29" s="42"/>
      <c r="M29" s="42"/>
      <c r="N29" s="42"/>
      <c r="O29" s="42"/>
      <c r="P29" s="42"/>
      <c r="Q29" s="42"/>
      <c r="R29" s="42"/>
      <c r="S29" s="42"/>
      <c r="T29" s="42"/>
      <c r="U29" s="42"/>
      <c r="V29" s="42"/>
      <c r="W29" s="42"/>
      <c r="X29" s="42"/>
      <c r="Y29" s="42"/>
      <c r="Z29" s="42"/>
      <c r="AA29" s="42"/>
      <c r="AB29" s="42"/>
      <c r="AC29" s="42"/>
      <c r="AD29" s="42"/>
      <c r="AE29" s="42"/>
      <c r="AF29" s="49"/>
      <c r="AG29" s="49"/>
      <c r="AH29" s="49"/>
      <c r="AI29" s="1129"/>
      <c r="AJ29" s="49"/>
      <c r="AK29" s="49"/>
      <c r="AL29" s="49"/>
      <c r="AM29" s="49"/>
      <c r="AN29" s="1052"/>
      <c r="AO29" s="1053"/>
      <c r="AP29" s="1053"/>
      <c r="AQ29" s="1054"/>
      <c r="AR29" s="82"/>
      <c r="AS29" s="82"/>
      <c r="AT29" s="82"/>
      <c r="AU29" s="82"/>
      <c r="AV29" s="1105"/>
      <c r="AW29" s="1107"/>
      <c r="AX29" s="1110"/>
      <c r="AY29" s="1110"/>
      <c r="AZ29" s="1111"/>
      <c r="BA29" s="2"/>
    </row>
    <row r="30" spans="2:53" ht="23.25" customHeight="1" x14ac:dyDescent="0.2">
      <c r="B30" s="1112" t="s">
        <v>31</v>
      </c>
      <c r="C30" s="1114"/>
      <c r="D30" s="41"/>
      <c r="E30" s="41"/>
      <c r="F30" s="41"/>
      <c r="G30" s="41"/>
      <c r="H30" s="41"/>
      <c r="I30" s="41"/>
      <c r="J30" s="41"/>
      <c r="K30" s="1116"/>
      <c r="L30" s="1117"/>
      <c r="M30" s="1117"/>
      <c r="N30" s="1117"/>
      <c r="O30" s="1117"/>
      <c r="P30" s="1117"/>
      <c r="Q30" s="1117"/>
      <c r="R30" s="1117"/>
      <c r="S30" s="1117"/>
      <c r="T30" s="1117"/>
      <c r="U30" s="1117"/>
      <c r="V30" s="1117"/>
      <c r="W30" s="1117"/>
      <c r="X30" s="1117"/>
      <c r="Y30" s="1117"/>
      <c r="Z30" s="1117"/>
      <c r="AA30" s="1117"/>
      <c r="AB30" s="1117"/>
      <c r="AC30" s="1117"/>
      <c r="AD30" s="1117"/>
      <c r="AE30" s="1118"/>
      <c r="AF30" s="996"/>
      <c r="AG30" s="996"/>
      <c r="AH30" s="996"/>
      <c r="AI30" s="1106"/>
      <c r="AJ30" s="1120"/>
      <c r="AK30" s="1120"/>
      <c r="AL30" s="1121"/>
      <c r="AM30" s="1122"/>
      <c r="AN30" s="1055"/>
      <c r="AO30" s="1056"/>
      <c r="AP30" s="1056"/>
      <c r="AQ30" s="1057"/>
      <c r="AR30" s="1102"/>
      <c r="AS30" s="1103"/>
      <c r="AT30" s="1102"/>
      <c r="AU30" s="1103"/>
      <c r="AV30" s="1104"/>
      <c r="AW30" s="1106"/>
      <c r="AX30" s="1108"/>
      <c r="AY30" s="1108"/>
      <c r="AZ30" s="1109"/>
      <c r="BA30" s="2"/>
    </row>
    <row r="31" spans="2:53" ht="6" customHeight="1" x14ac:dyDescent="0.2">
      <c r="B31" s="1127"/>
      <c r="C31" s="1114"/>
      <c r="D31" s="84"/>
      <c r="E31" s="85"/>
      <c r="F31" s="85"/>
      <c r="G31" s="85"/>
      <c r="H31" s="85"/>
      <c r="I31" s="85"/>
      <c r="J31" s="85"/>
      <c r="K31" s="42"/>
      <c r="L31" s="42"/>
      <c r="M31" s="42"/>
      <c r="N31" s="42"/>
      <c r="O31" s="42"/>
      <c r="P31" s="42"/>
      <c r="Q31" s="42"/>
      <c r="R31" s="42"/>
      <c r="S31" s="42"/>
      <c r="T31" s="42"/>
      <c r="U31" s="42"/>
      <c r="V31" s="42"/>
      <c r="W31" s="42"/>
      <c r="X31" s="42"/>
      <c r="Y31" s="42"/>
      <c r="Z31" s="42"/>
      <c r="AA31" s="42"/>
      <c r="AB31" s="42"/>
      <c r="AC31" s="42"/>
      <c r="AD31" s="42"/>
      <c r="AE31" s="42"/>
      <c r="AF31" s="49"/>
      <c r="AG31" s="49"/>
      <c r="AH31" s="49"/>
      <c r="AI31" s="1129"/>
      <c r="AJ31" s="49"/>
      <c r="AK31" s="49"/>
      <c r="AL31" s="49"/>
      <c r="AM31" s="49"/>
      <c r="AN31" s="1052"/>
      <c r="AO31" s="1053"/>
      <c r="AP31" s="1053"/>
      <c r="AQ31" s="1054"/>
      <c r="AR31" s="82"/>
      <c r="AS31" s="82"/>
      <c r="AT31" s="82"/>
      <c r="AU31" s="82"/>
      <c r="AV31" s="1105"/>
      <c r="AW31" s="1107"/>
      <c r="AX31" s="1110"/>
      <c r="AY31" s="1110"/>
      <c r="AZ31" s="1111"/>
      <c r="BA31" s="2"/>
    </row>
    <row r="32" spans="2:53" ht="23.25" customHeight="1" x14ac:dyDescent="0.2">
      <c r="B32" s="1112" t="s">
        <v>32</v>
      </c>
      <c r="C32" s="1114"/>
      <c r="D32" s="41"/>
      <c r="E32" s="41"/>
      <c r="F32" s="41"/>
      <c r="G32" s="41"/>
      <c r="H32" s="41"/>
      <c r="I32" s="41"/>
      <c r="J32" s="41"/>
      <c r="K32" s="1116"/>
      <c r="L32" s="1117"/>
      <c r="M32" s="1117"/>
      <c r="N32" s="1117"/>
      <c r="O32" s="1117"/>
      <c r="P32" s="1117"/>
      <c r="Q32" s="1117"/>
      <c r="R32" s="1117"/>
      <c r="S32" s="1117"/>
      <c r="T32" s="1117"/>
      <c r="U32" s="1117"/>
      <c r="V32" s="1117"/>
      <c r="W32" s="1117"/>
      <c r="X32" s="1117"/>
      <c r="Y32" s="1117"/>
      <c r="Z32" s="1117"/>
      <c r="AA32" s="1117"/>
      <c r="AB32" s="1117"/>
      <c r="AC32" s="1117"/>
      <c r="AD32" s="1117"/>
      <c r="AE32" s="1118"/>
      <c r="AF32" s="996"/>
      <c r="AG32" s="996"/>
      <c r="AH32" s="996"/>
      <c r="AI32" s="1106"/>
      <c r="AJ32" s="1120"/>
      <c r="AK32" s="1120"/>
      <c r="AL32" s="1121"/>
      <c r="AM32" s="1122"/>
      <c r="AN32" s="1055"/>
      <c r="AO32" s="1056"/>
      <c r="AP32" s="1056"/>
      <c r="AQ32" s="1057"/>
      <c r="AR32" s="1102"/>
      <c r="AS32" s="1103"/>
      <c r="AT32" s="1102"/>
      <c r="AU32" s="1103"/>
      <c r="AV32" s="1104"/>
      <c r="AW32" s="1106"/>
      <c r="AX32" s="1108"/>
      <c r="AY32" s="1108"/>
      <c r="AZ32" s="1109"/>
      <c r="BA32" s="2"/>
    </row>
    <row r="33" spans="2:53" ht="6" customHeight="1" x14ac:dyDescent="0.2">
      <c r="B33" s="1127"/>
      <c r="C33" s="1114"/>
      <c r="D33" s="84"/>
      <c r="E33" s="85"/>
      <c r="F33" s="85"/>
      <c r="G33" s="85"/>
      <c r="H33" s="85"/>
      <c r="I33" s="85"/>
      <c r="J33" s="85"/>
      <c r="K33" s="42"/>
      <c r="L33" s="42"/>
      <c r="M33" s="42"/>
      <c r="N33" s="42"/>
      <c r="O33" s="42"/>
      <c r="P33" s="42"/>
      <c r="Q33" s="42"/>
      <c r="R33" s="42"/>
      <c r="S33" s="42"/>
      <c r="T33" s="42"/>
      <c r="U33" s="42"/>
      <c r="V33" s="42"/>
      <c r="W33" s="42"/>
      <c r="X33" s="42"/>
      <c r="Y33" s="42"/>
      <c r="Z33" s="42"/>
      <c r="AA33" s="42"/>
      <c r="AB33" s="42"/>
      <c r="AC33" s="42"/>
      <c r="AD33" s="42"/>
      <c r="AE33" s="42"/>
      <c r="AF33" s="49"/>
      <c r="AG33" s="49"/>
      <c r="AH33" s="49"/>
      <c r="AI33" s="1129"/>
      <c r="AJ33" s="49"/>
      <c r="AK33" s="49"/>
      <c r="AL33" s="49"/>
      <c r="AM33" s="49"/>
      <c r="AN33" s="1052"/>
      <c r="AO33" s="1053"/>
      <c r="AP33" s="1053"/>
      <c r="AQ33" s="1054"/>
      <c r="AR33" s="82"/>
      <c r="AS33" s="82"/>
      <c r="AT33" s="82"/>
      <c r="AU33" s="82"/>
      <c r="AV33" s="1105"/>
      <c r="AW33" s="1107"/>
      <c r="AX33" s="1110"/>
      <c r="AY33" s="1110"/>
      <c r="AZ33" s="1111"/>
      <c r="BA33" s="2"/>
    </row>
    <row r="34" spans="2:53" ht="23.25" customHeight="1" x14ac:dyDescent="0.2">
      <c r="B34" s="1112" t="s">
        <v>33</v>
      </c>
      <c r="C34" s="1114"/>
      <c r="D34" s="41"/>
      <c r="E34" s="41"/>
      <c r="F34" s="41"/>
      <c r="G34" s="41"/>
      <c r="H34" s="41"/>
      <c r="I34" s="41"/>
      <c r="J34" s="41"/>
      <c r="K34" s="1116"/>
      <c r="L34" s="1117"/>
      <c r="M34" s="1117"/>
      <c r="N34" s="1117"/>
      <c r="O34" s="1117"/>
      <c r="P34" s="1117"/>
      <c r="Q34" s="1117"/>
      <c r="R34" s="1117"/>
      <c r="S34" s="1117"/>
      <c r="T34" s="1117"/>
      <c r="U34" s="1117"/>
      <c r="V34" s="1117"/>
      <c r="W34" s="1117"/>
      <c r="X34" s="1117"/>
      <c r="Y34" s="1117"/>
      <c r="Z34" s="1117"/>
      <c r="AA34" s="1117"/>
      <c r="AB34" s="1117"/>
      <c r="AC34" s="1117"/>
      <c r="AD34" s="1117"/>
      <c r="AE34" s="1118"/>
      <c r="AF34" s="996"/>
      <c r="AG34" s="996"/>
      <c r="AH34" s="996"/>
      <c r="AI34" s="1106"/>
      <c r="AJ34" s="1185"/>
      <c r="AK34" s="1186"/>
      <c r="AL34" s="1121"/>
      <c r="AM34" s="1122"/>
      <c r="AN34" s="1055"/>
      <c r="AO34" s="1056"/>
      <c r="AP34" s="1056"/>
      <c r="AQ34" s="1057"/>
      <c r="AR34" s="1102"/>
      <c r="AS34" s="1103"/>
      <c r="AT34" s="1102"/>
      <c r="AU34" s="1103"/>
      <c r="AV34" s="1104"/>
      <c r="AW34" s="1106"/>
      <c r="AX34" s="1108"/>
      <c r="AY34" s="1108"/>
      <c r="AZ34" s="1109"/>
      <c r="BA34" s="2"/>
    </row>
    <row r="35" spans="2:53" ht="6" customHeight="1" x14ac:dyDescent="0.2">
      <c r="B35" s="1127"/>
      <c r="C35" s="1114"/>
      <c r="D35" s="84"/>
      <c r="E35" s="85"/>
      <c r="F35" s="85"/>
      <c r="G35" s="85"/>
      <c r="H35" s="85"/>
      <c r="I35" s="85"/>
      <c r="J35" s="85"/>
      <c r="K35" s="42"/>
      <c r="L35" s="42"/>
      <c r="M35" s="42"/>
      <c r="N35" s="42"/>
      <c r="O35" s="42"/>
      <c r="P35" s="42"/>
      <c r="Q35" s="42"/>
      <c r="R35" s="42"/>
      <c r="S35" s="42"/>
      <c r="T35" s="42"/>
      <c r="U35" s="42"/>
      <c r="V35" s="42"/>
      <c r="W35" s="42"/>
      <c r="X35" s="42"/>
      <c r="Y35" s="42"/>
      <c r="Z35" s="42"/>
      <c r="AA35" s="42"/>
      <c r="AB35" s="42"/>
      <c r="AC35" s="42"/>
      <c r="AD35" s="42"/>
      <c r="AE35" s="42"/>
      <c r="AF35" s="49"/>
      <c r="AG35" s="49"/>
      <c r="AH35" s="49"/>
      <c r="AI35" s="1129"/>
      <c r="AJ35" s="49"/>
      <c r="AK35" s="49"/>
      <c r="AL35" s="49"/>
      <c r="AM35" s="49"/>
      <c r="AN35" s="1052"/>
      <c r="AO35" s="1053"/>
      <c r="AP35" s="1053"/>
      <c r="AQ35" s="1054"/>
      <c r="AR35" s="82"/>
      <c r="AS35" s="82"/>
      <c r="AT35" s="82"/>
      <c r="AU35" s="82"/>
      <c r="AV35" s="1105"/>
      <c r="AW35" s="1107"/>
      <c r="AX35" s="1110"/>
      <c r="AY35" s="1110"/>
      <c r="AZ35" s="1111"/>
      <c r="BA35" s="2"/>
    </row>
    <row r="36" spans="2:53" ht="23.25" customHeight="1" x14ac:dyDescent="0.2">
      <c r="B36" s="1112" t="s">
        <v>34</v>
      </c>
      <c r="C36" s="1114"/>
      <c r="D36" s="41"/>
      <c r="E36" s="41"/>
      <c r="F36" s="41"/>
      <c r="G36" s="41"/>
      <c r="H36" s="41"/>
      <c r="I36" s="41"/>
      <c r="J36" s="41"/>
      <c r="K36" s="1116"/>
      <c r="L36" s="1117"/>
      <c r="M36" s="1117"/>
      <c r="N36" s="1117"/>
      <c r="O36" s="1117"/>
      <c r="P36" s="1117"/>
      <c r="Q36" s="1117"/>
      <c r="R36" s="1117"/>
      <c r="S36" s="1117"/>
      <c r="T36" s="1117"/>
      <c r="U36" s="1117"/>
      <c r="V36" s="1117"/>
      <c r="W36" s="1117"/>
      <c r="X36" s="1117"/>
      <c r="Y36" s="1117"/>
      <c r="Z36" s="1117"/>
      <c r="AA36" s="1117"/>
      <c r="AB36" s="1117"/>
      <c r="AC36" s="1117"/>
      <c r="AD36" s="1117"/>
      <c r="AE36" s="1118"/>
      <c r="AF36" s="996"/>
      <c r="AG36" s="996"/>
      <c r="AH36" s="996"/>
      <c r="AI36" s="1106"/>
      <c r="AJ36" s="1120"/>
      <c r="AK36" s="1120"/>
      <c r="AL36" s="1121"/>
      <c r="AM36" s="1122"/>
      <c r="AN36" s="1055"/>
      <c r="AO36" s="1056"/>
      <c r="AP36" s="1056"/>
      <c r="AQ36" s="1057"/>
      <c r="AR36" s="1102"/>
      <c r="AS36" s="1103"/>
      <c r="AT36" s="1102"/>
      <c r="AU36" s="1103"/>
      <c r="AV36" s="1104"/>
      <c r="AW36" s="1106"/>
      <c r="AX36" s="1108"/>
      <c r="AY36" s="1108"/>
      <c r="AZ36" s="1109"/>
      <c r="BA36" s="2"/>
    </row>
    <row r="37" spans="2:53" ht="6" customHeight="1" x14ac:dyDescent="0.2">
      <c r="B37" s="1127"/>
      <c r="C37" s="1114"/>
      <c r="D37" s="84"/>
      <c r="E37" s="85"/>
      <c r="F37" s="85"/>
      <c r="G37" s="85"/>
      <c r="H37" s="85"/>
      <c r="I37" s="85"/>
      <c r="J37" s="85"/>
      <c r="K37" s="42"/>
      <c r="L37" s="42"/>
      <c r="M37" s="42"/>
      <c r="N37" s="42"/>
      <c r="O37" s="42"/>
      <c r="P37" s="42"/>
      <c r="Q37" s="42"/>
      <c r="R37" s="42"/>
      <c r="S37" s="42"/>
      <c r="T37" s="42"/>
      <c r="U37" s="42"/>
      <c r="V37" s="42"/>
      <c r="W37" s="42"/>
      <c r="X37" s="42"/>
      <c r="Y37" s="42"/>
      <c r="Z37" s="42"/>
      <c r="AA37" s="42"/>
      <c r="AB37" s="42"/>
      <c r="AC37" s="42"/>
      <c r="AD37" s="42"/>
      <c r="AE37" s="42"/>
      <c r="AF37" s="49"/>
      <c r="AG37" s="49"/>
      <c r="AH37" s="49"/>
      <c r="AI37" s="1129"/>
      <c r="AJ37" s="49"/>
      <c r="AK37" s="49"/>
      <c r="AL37" s="49"/>
      <c r="AM37" s="49"/>
      <c r="AN37" s="1052"/>
      <c r="AO37" s="1053"/>
      <c r="AP37" s="1053"/>
      <c r="AQ37" s="1054"/>
      <c r="AR37" s="82"/>
      <c r="AS37" s="82"/>
      <c r="AT37" s="82"/>
      <c r="AU37" s="82"/>
      <c r="AV37" s="1105"/>
      <c r="AW37" s="1107"/>
      <c r="AX37" s="1110"/>
      <c r="AY37" s="1110"/>
      <c r="AZ37" s="1111"/>
      <c r="BA37" s="2"/>
    </row>
    <row r="38" spans="2:53" ht="23.25" customHeight="1" x14ac:dyDescent="0.2">
      <c r="B38" s="1112" t="s">
        <v>35</v>
      </c>
      <c r="C38" s="1114"/>
      <c r="D38" s="41"/>
      <c r="E38" s="41"/>
      <c r="F38" s="41"/>
      <c r="G38" s="41"/>
      <c r="H38" s="41"/>
      <c r="I38" s="41"/>
      <c r="J38" s="41"/>
      <c r="K38" s="1116"/>
      <c r="L38" s="1117"/>
      <c r="M38" s="1117"/>
      <c r="N38" s="1117"/>
      <c r="O38" s="1117"/>
      <c r="P38" s="1117"/>
      <c r="Q38" s="1117"/>
      <c r="R38" s="1117"/>
      <c r="S38" s="1117"/>
      <c r="T38" s="1117"/>
      <c r="U38" s="1117"/>
      <c r="V38" s="1117"/>
      <c r="W38" s="1117"/>
      <c r="X38" s="1117"/>
      <c r="Y38" s="1117"/>
      <c r="Z38" s="1117"/>
      <c r="AA38" s="1117"/>
      <c r="AB38" s="1117"/>
      <c r="AC38" s="1117"/>
      <c r="AD38" s="1117"/>
      <c r="AE38" s="1118"/>
      <c r="AF38" s="1121"/>
      <c r="AG38" s="1128"/>
      <c r="AH38" s="1122"/>
      <c r="AI38" s="1106"/>
      <c r="AJ38" s="1120"/>
      <c r="AK38" s="1120"/>
      <c r="AL38" s="1121"/>
      <c r="AM38" s="1122"/>
      <c r="AN38" s="1055"/>
      <c r="AO38" s="1056"/>
      <c r="AP38" s="1056"/>
      <c r="AQ38" s="1057"/>
      <c r="AR38" s="1102"/>
      <c r="AS38" s="1103"/>
      <c r="AT38" s="1102"/>
      <c r="AU38" s="1103"/>
      <c r="AV38" s="1104"/>
      <c r="AW38" s="1106"/>
      <c r="AX38" s="1108"/>
      <c r="AY38" s="1108"/>
      <c r="AZ38" s="1109"/>
      <c r="BA38" s="2"/>
    </row>
    <row r="39" spans="2:53" ht="6" customHeight="1" x14ac:dyDescent="0.2">
      <c r="B39" s="1127"/>
      <c r="C39" s="1114"/>
      <c r="D39" s="84"/>
      <c r="E39" s="85"/>
      <c r="F39" s="85"/>
      <c r="G39" s="85"/>
      <c r="H39" s="85"/>
      <c r="I39" s="85"/>
      <c r="J39" s="85"/>
      <c r="K39" s="42"/>
      <c r="L39" s="42"/>
      <c r="M39" s="42"/>
      <c r="N39" s="42"/>
      <c r="O39" s="42"/>
      <c r="P39" s="42"/>
      <c r="Q39" s="42"/>
      <c r="R39" s="42"/>
      <c r="S39" s="42"/>
      <c r="T39" s="42"/>
      <c r="U39" s="42"/>
      <c r="V39" s="42"/>
      <c r="W39" s="42"/>
      <c r="X39" s="42"/>
      <c r="Y39" s="42"/>
      <c r="Z39" s="42"/>
      <c r="AA39" s="42"/>
      <c r="AB39" s="42"/>
      <c r="AC39" s="42"/>
      <c r="AD39" s="42"/>
      <c r="AE39" s="42"/>
      <c r="AF39" s="49"/>
      <c r="AG39" s="49"/>
      <c r="AH39" s="49"/>
      <c r="AI39" s="1129"/>
      <c r="AJ39" s="49"/>
      <c r="AK39" s="49"/>
      <c r="AL39" s="49"/>
      <c r="AM39" s="49"/>
      <c r="AN39" s="1052"/>
      <c r="AO39" s="1053"/>
      <c r="AP39" s="1053"/>
      <c r="AQ39" s="1054"/>
      <c r="AR39" s="82"/>
      <c r="AS39" s="82"/>
      <c r="AT39" s="82"/>
      <c r="AU39" s="82"/>
      <c r="AV39" s="1105"/>
      <c r="AW39" s="1107"/>
      <c r="AX39" s="1110"/>
      <c r="AY39" s="1110"/>
      <c r="AZ39" s="1111"/>
      <c r="BA39" s="2"/>
    </row>
    <row r="40" spans="2:53" ht="23.25" customHeight="1" x14ac:dyDescent="0.2">
      <c r="B40" s="1112" t="s">
        <v>36</v>
      </c>
      <c r="C40" s="1114"/>
      <c r="D40" s="41"/>
      <c r="E40" s="41"/>
      <c r="F40" s="41"/>
      <c r="G40" s="41"/>
      <c r="H40" s="41"/>
      <c r="I40" s="41"/>
      <c r="J40" s="41"/>
      <c r="K40" s="1116"/>
      <c r="L40" s="1117"/>
      <c r="M40" s="1117"/>
      <c r="N40" s="1117"/>
      <c r="O40" s="1117"/>
      <c r="P40" s="1117"/>
      <c r="Q40" s="1117"/>
      <c r="R40" s="1117"/>
      <c r="S40" s="1117"/>
      <c r="T40" s="1117"/>
      <c r="U40" s="1117"/>
      <c r="V40" s="1117"/>
      <c r="W40" s="1117"/>
      <c r="X40" s="1117"/>
      <c r="Y40" s="1117"/>
      <c r="Z40" s="1117"/>
      <c r="AA40" s="1117"/>
      <c r="AB40" s="1117"/>
      <c r="AC40" s="1117"/>
      <c r="AD40" s="1117"/>
      <c r="AE40" s="1118"/>
      <c r="AF40" s="996"/>
      <c r="AG40" s="996"/>
      <c r="AH40" s="996"/>
      <c r="AI40" s="1106"/>
      <c r="AJ40" s="1185"/>
      <c r="AK40" s="1186"/>
      <c r="AL40" s="1121"/>
      <c r="AM40" s="1122"/>
      <c r="AN40" s="1055"/>
      <c r="AO40" s="1056"/>
      <c r="AP40" s="1056"/>
      <c r="AQ40" s="1057"/>
      <c r="AR40" s="1102"/>
      <c r="AS40" s="1103"/>
      <c r="AT40" s="1102"/>
      <c r="AU40" s="1103"/>
      <c r="AV40" s="1104"/>
      <c r="AW40" s="1106"/>
      <c r="AX40" s="1108"/>
      <c r="AY40" s="1108"/>
      <c r="AZ40" s="1109"/>
      <c r="BA40" s="2"/>
    </row>
    <row r="41" spans="2:53" ht="6" customHeight="1" x14ac:dyDescent="0.2">
      <c r="B41" s="1127"/>
      <c r="C41" s="1114"/>
      <c r="D41" s="84"/>
      <c r="E41" s="85"/>
      <c r="F41" s="85"/>
      <c r="G41" s="85"/>
      <c r="H41" s="85"/>
      <c r="I41" s="85"/>
      <c r="J41" s="85"/>
      <c r="K41" s="42"/>
      <c r="L41" s="42"/>
      <c r="M41" s="42"/>
      <c r="N41" s="42"/>
      <c r="O41" s="42"/>
      <c r="P41" s="42"/>
      <c r="Q41" s="42"/>
      <c r="R41" s="42"/>
      <c r="S41" s="42"/>
      <c r="T41" s="42"/>
      <c r="U41" s="42"/>
      <c r="V41" s="42"/>
      <c r="W41" s="42"/>
      <c r="X41" s="42"/>
      <c r="Y41" s="42"/>
      <c r="Z41" s="42"/>
      <c r="AA41" s="42"/>
      <c r="AB41" s="42"/>
      <c r="AC41" s="42"/>
      <c r="AD41" s="42"/>
      <c r="AE41" s="42"/>
      <c r="AF41" s="49"/>
      <c r="AG41" s="49"/>
      <c r="AH41" s="49"/>
      <c r="AI41" s="1129"/>
      <c r="AJ41" s="49"/>
      <c r="AK41" s="49"/>
      <c r="AL41" s="49"/>
      <c r="AM41" s="49"/>
      <c r="AN41" s="1052"/>
      <c r="AO41" s="1053"/>
      <c r="AP41" s="1053"/>
      <c r="AQ41" s="1054"/>
      <c r="AR41" s="82"/>
      <c r="AS41" s="82"/>
      <c r="AT41" s="82"/>
      <c r="AU41" s="82"/>
      <c r="AV41" s="1105"/>
      <c r="AW41" s="1107"/>
      <c r="AX41" s="1110"/>
      <c r="AY41" s="1110"/>
      <c r="AZ41" s="1111"/>
      <c r="BA41" s="2"/>
    </row>
    <row r="42" spans="2:53" ht="23.25" customHeight="1" x14ac:dyDescent="0.2">
      <c r="B42" s="1112" t="s">
        <v>37</v>
      </c>
      <c r="C42" s="1114"/>
      <c r="D42" s="41"/>
      <c r="E42" s="41"/>
      <c r="F42" s="41"/>
      <c r="G42" s="41"/>
      <c r="H42" s="41"/>
      <c r="I42" s="41"/>
      <c r="J42" s="41"/>
      <c r="K42" s="1116"/>
      <c r="L42" s="1117"/>
      <c r="M42" s="1117"/>
      <c r="N42" s="1117"/>
      <c r="O42" s="1117"/>
      <c r="P42" s="1117"/>
      <c r="Q42" s="1117"/>
      <c r="R42" s="1117"/>
      <c r="S42" s="1117"/>
      <c r="T42" s="1117"/>
      <c r="U42" s="1117"/>
      <c r="V42" s="1117"/>
      <c r="W42" s="1117"/>
      <c r="X42" s="1117"/>
      <c r="Y42" s="1117"/>
      <c r="Z42" s="1117"/>
      <c r="AA42" s="1117"/>
      <c r="AB42" s="1117"/>
      <c r="AC42" s="1117"/>
      <c r="AD42" s="1117"/>
      <c r="AE42" s="1118"/>
      <c r="AF42" s="1121"/>
      <c r="AG42" s="1128"/>
      <c r="AH42" s="1122"/>
      <c r="AI42" s="1106"/>
      <c r="AJ42" s="1185"/>
      <c r="AK42" s="1186"/>
      <c r="AL42" s="1121"/>
      <c r="AM42" s="1122"/>
      <c r="AN42" s="1055"/>
      <c r="AO42" s="1056"/>
      <c r="AP42" s="1056"/>
      <c r="AQ42" s="1057"/>
      <c r="AR42" s="1102"/>
      <c r="AS42" s="1103"/>
      <c r="AT42" s="1102"/>
      <c r="AU42" s="1103"/>
      <c r="AV42" s="1104"/>
      <c r="AW42" s="1106"/>
      <c r="AX42" s="1108"/>
      <c r="AY42" s="1108"/>
      <c r="AZ42" s="1109"/>
      <c r="BA42" s="2"/>
    </row>
    <row r="43" spans="2:53" ht="6" customHeight="1" x14ac:dyDescent="0.2">
      <c r="B43" s="1127"/>
      <c r="C43" s="1114"/>
      <c r="D43" s="84"/>
      <c r="E43" s="85"/>
      <c r="F43" s="85"/>
      <c r="G43" s="85"/>
      <c r="H43" s="85"/>
      <c r="I43" s="85"/>
      <c r="J43" s="85"/>
      <c r="K43" s="42"/>
      <c r="L43" s="42"/>
      <c r="M43" s="42"/>
      <c r="N43" s="42"/>
      <c r="O43" s="42"/>
      <c r="P43" s="42"/>
      <c r="Q43" s="42"/>
      <c r="R43" s="42"/>
      <c r="S43" s="42"/>
      <c r="T43" s="42"/>
      <c r="U43" s="42"/>
      <c r="V43" s="42"/>
      <c r="W43" s="42"/>
      <c r="X43" s="42"/>
      <c r="Y43" s="42"/>
      <c r="Z43" s="42"/>
      <c r="AA43" s="42"/>
      <c r="AB43" s="42"/>
      <c r="AC43" s="42"/>
      <c r="AD43" s="42"/>
      <c r="AE43" s="42"/>
      <c r="AF43" s="49"/>
      <c r="AG43" s="49"/>
      <c r="AH43" s="49"/>
      <c r="AI43" s="1129"/>
      <c r="AJ43" s="49"/>
      <c r="AK43" s="49"/>
      <c r="AL43" s="49"/>
      <c r="AM43" s="49"/>
      <c r="AN43" s="1052"/>
      <c r="AO43" s="1053"/>
      <c r="AP43" s="1053"/>
      <c r="AQ43" s="1054"/>
      <c r="AR43" s="82"/>
      <c r="AS43" s="82"/>
      <c r="AT43" s="82"/>
      <c r="AU43" s="82"/>
      <c r="AV43" s="1105"/>
      <c r="AW43" s="1107"/>
      <c r="AX43" s="1110"/>
      <c r="AY43" s="1110"/>
      <c r="AZ43" s="1111"/>
      <c r="BA43" s="2"/>
    </row>
    <row r="44" spans="2:53" ht="23.25" customHeight="1" x14ac:dyDescent="0.2">
      <c r="B44" s="1112" t="s">
        <v>38</v>
      </c>
      <c r="C44" s="1114"/>
      <c r="D44" s="41"/>
      <c r="E44" s="41"/>
      <c r="F44" s="41"/>
      <c r="G44" s="41"/>
      <c r="H44" s="41"/>
      <c r="I44" s="41"/>
      <c r="J44" s="41"/>
      <c r="K44" s="1116"/>
      <c r="L44" s="1117"/>
      <c r="M44" s="1117"/>
      <c r="N44" s="1117"/>
      <c r="O44" s="1117"/>
      <c r="P44" s="1117"/>
      <c r="Q44" s="1117"/>
      <c r="R44" s="1117"/>
      <c r="S44" s="1117"/>
      <c r="T44" s="1117"/>
      <c r="U44" s="1117"/>
      <c r="V44" s="1117"/>
      <c r="W44" s="1117"/>
      <c r="X44" s="1117"/>
      <c r="Y44" s="1117"/>
      <c r="Z44" s="1117"/>
      <c r="AA44" s="1117"/>
      <c r="AB44" s="1117"/>
      <c r="AC44" s="1117"/>
      <c r="AD44" s="1117"/>
      <c r="AE44" s="1118"/>
      <c r="AF44" s="1121"/>
      <c r="AG44" s="1128"/>
      <c r="AH44" s="1122"/>
      <c r="AI44" s="1106"/>
      <c r="AJ44" s="1120"/>
      <c r="AK44" s="1120"/>
      <c r="AL44" s="1121"/>
      <c r="AM44" s="1122"/>
      <c r="AN44" s="1055"/>
      <c r="AO44" s="1056"/>
      <c r="AP44" s="1056"/>
      <c r="AQ44" s="1057"/>
      <c r="AR44" s="1102"/>
      <c r="AS44" s="1103"/>
      <c r="AT44" s="1102"/>
      <c r="AU44" s="1103"/>
      <c r="AV44" s="1104"/>
      <c r="AW44" s="1106"/>
      <c r="AX44" s="1108"/>
      <c r="AY44" s="1108"/>
      <c r="AZ44" s="1109"/>
      <c r="BA44" s="2"/>
    </row>
    <row r="45" spans="2:53" ht="6" customHeight="1" x14ac:dyDescent="0.2">
      <c r="B45" s="1127"/>
      <c r="C45" s="1114"/>
      <c r="D45" s="84"/>
      <c r="E45" s="85"/>
      <c r="F45" s="85"/>
      <c r="G45" s="85"/>
      <c r="H45" s="85"/>
      <c r="I45" s="85"/>
      <c r="J45" s="85"/>
      <c r="K45" s="42"/>
      <c r="L45" s="42"/>
      <c r="M45" s="42"/>
      <c r="N45" s="42"/>
      <c r="O45" s="42"/>
      <c r="P45" s="42"/>
      <c r="Q45" s="42"/>
      <c r="R45" s="42"/>
      <c r="S45" s="42"/>
      <c r="T45" s="42"/>
      <c r="U45" s="42"/>
      <c r="V45" s="42"/>
      <c r="W45" s="42"/>
      <c r="X45" s="42"/>
      <c r="Y45" s="42"/>
      <c r="Z45" s="42"/>
      <c r="AA45" s="42"/>
      <c r="AB45" s="42"/>
      <c r="AC45" s="42"/>
      <c r="AD45" s="42"/>
      <c r="AE45" s="42"/>
      <c r="AF45" s="49"/>
      <c r="AG45" s="49"/>
      <c r="AH45" s="49"/>
      <c r="AI45" s="1129"/>
      <c r="AJ45" s="49"/>
      <c r="AK45" s="49"/>
      <c r="AL45" s="49"/>
      <c r="AM45" s="49"/>
      <c r="AN45" s="1052"/>
      <c r="AO45" s="1053"/>
      <c r="AP45" s="1053"/>
      <c r="AQ45" s="1054"/>
      <c r="AR45" s="82"/>
      <c r="AS45" s="82"/>
      <c r="AT45" s="82"/>
      <c r="AU45" s="82"/>
      <c r="AV45" s="1105"/>
      <c r="AW45" s="1107"/>
      <c r="AX45" s="1110"/>
      <c r="AY45" s="1110"/>
      <c r="AZ45" s="1111"/>
      <c r="BA45" s="2"/>
    </row>
    <row r="46" spans="2:53" ht="23.25" customHeight="1" x14ac:dyDescent="0.2">
      <c r="B46" s="1112" t="s">
        <v>39</v>
      </c>
      <c r="C46" s="1114"/>
      <c r="D46" s="43"/>
      <c r="E46" s="43"/>
      <c r="F46" s="43"/>
      <c r="G46" s="43"/>
      <c r="H46" s="43"/>
      <c r="I46" s="43"/>
      <c r="J46" s="43"/>
      <c r="K46" s="1116"/>
      <c r="L46" s="1117"/>
      <c r="M46" s="1117"/>
      <c r="N46" s="1117"/>
      <c r="O46" s="1117"/>
      <c r="P46" s="1117"/>
      <c r="Q46" s="1117"/>
      <c r="R46" s="1117"/>
      <c r="S46" s="1117"/>
      <c r="T46" s="1117"/>
      <c r="U46" s="1117"/>
      <c r="V46" s="1117"/>
      <c r="W46" s="1117"/>
      <c r="X46" s="1117"/>
      <c r="Y46" s="1117"/>
      <c r="Z46" s="1117"/>
      <c r="AA46" s="1117"/>
      <c r="AB46" s="1117"/>
      <c r="AC46" s="1117"/>
      <c r="AD46" s="1117"/>
      <c r="AE46" s="1118"/>
      <c r="AF46" s="1128"/>
      <c r="AG46" s="1128"/>
      <c r="AH46" s="1128"/>
      <c r="AI46" s="1106"/>
      <c r="AJ46" s="1185"/>
      <c r="AK46" s="1186"/>
      <c r="AL46" s="1121"/>
      <c r="AM46" s="1122"/>
      <c r="AN46" s="1055"/>
      <c r="AO46" s="1056"/>
      <c r="AP46" s="1056"/>
      <c r="AQ46" s="1057"/>
      <c r="AR46" s="1102"/>
      <c r="AS46" s="1103"/>
      <c r="AT46" s="1102"/>
      <c r="AU46" s="1103"/>
      <c r="AV46" s="1104"/>
      <c r="AW46" s="1106"/>
      <c r="AX46" s="1108"/>
      <c r="AY46" s="1108"/>
      <c r="AZ46" s="1109"/>
      <c r="BA46" s="2"/>
    </row>
    <row r="47" spans="2:53" ht="6" customHeight="1" x14ac:dyDescent="0.2">
      <c r="B47" s="1127"/>
      <c r="C47" s="1114"/>
      <c r="D47" s="84"/>
      <c r="E47" s="85"/>
      <c r="F47" s="85"/>
      <c r="G47" s="85"/>
      <c r="H47" s="85"/>
      <c r="I47" s="85"/>
      <c r="J47" s="85"/>
      <c r="K47" s="42"/>
      <c r="L47" s="42"/>
      <c r="M47" s="42"/>
      <c r="N47" s="42"/>
      <c r="O47" s="42"/>
      <c r="P47" s="42"/>
      <c r="Q47" s="42"/>
      <c r="R47" s="42"/>
      <c r="S47" s="42"/>
      <c r="T47" s="42"/>
      <c r="U47" s="42"/>
      <c r="V47" s="42"/>
      <c r="W47" s="42"/>
      <c r="X47" s="42"/>
      <c r="Y47" s="42"/>
      <c r="Z47" s="42"/>
      <c r="AA47" s="42"/>
      <c r="AB47" s="42"/>
      <c r="AC47" s="42"/>
      <c r="AD47" s="42"/>
      <c r="AE47" s="42"/>
      <c r="AF47" s="49"/>
      <c r="AG47" s="49"/>
      <c r="AH47" s="49"/>
      <c r="AI47" s="1129"/>
      <c r="AJ47" s="49"/>
      <c r="AK47" s="49"/>
      <c r="AL47" s="49"/>
      <c r="AM47" s="49"/>
      <c r="AN47" s="1052"/>
      <c r="AO47" s="1053"/>
      <c r="AP47" s="1053"/>
      <c r="AQ47" s="1054"/>
      <c r="AR47" s="82"/>
      <c r="AS47" s="82"/>
      <c r="AT47" s="82"/>
      <c r="AU47" s="82"/>
      <c r="AV47" s="1105"/>
      <c r="AW47" s="1107"/>
      <c r="AX47" s="1110"/>
      <c r="AY47" s="1110"/>
      <c r="AZ47" s="1111"/>
      <c r="BA47" s="2"/>
    </row>
    <row r="48" spans="2:53" ht="23.25" customHeight="1" x14ac:dyDescent="0.2">
      <c r="B48" s="1112" t="s">
        <v>40</v>
      </c>
      <c r="C48" s="1114"/>
      <c r="D48" s="41"/>
      <c r="E48" s="41"/>
      <c r="F48" s="41"/>
      <c r="G48" s="41"/>
      <c r="H48" s="41"/>
      <c r="I48" s="41"/>
      <c r="J48" s="41"/>
      <c r="K48" s="1116"/>
      <c r="L48" s="1117"/>
      <c r="M48" s="1117"/>
      <c r="N48" s="1117"/>
      <c r="O48" s="1117"/>
      <c r="P48" s="1117"/>
      <c r="Q48" s="1117"/>
      <c r="R48" s="1117"/>
      <c r="S48" s="1117"/>
      <c r="T48" s="1117"/>
      <c r="U48" s="1117"/>
      <c r="V48" s="1117"/>
      <c r="W48" s="1117"/>
      <c r="X48" s="1117"/>
      <c r="Y48" s="1117"/>
      <c r="Z48" s="1117"/>
      <c r="AA48" s="1117"/>
      <c r="AB48" s="1117"/>
      <c r="AC48" s="1117"/>
      <c r="AD48" s="1117"/>
      <c r="AE48" s="1118"/>
      <c r="AF48" s="1121"/>
      <c r="AG48" s="1128"/>
      <c r="AH48" s="1122"/>
      <c r="AI48" s="1106"/>
      <c r="AJ48" s="1120"/>
      <c r="AK48" s="1120"/>
      <c r="AL48" s="1121"/>
      <c r="AM48" s="1122"/>
      <c r="AN48" s="1055"/>
      <c r="AO48" s="1056"/>
      <c r="AP48" s="1056"/>
      <c r="AQ48" s="1057"/>
      <c r="AR48" s="1102"/>
      <c r="AS48" s="1103"/>
      <c r="AT48" s="1102"/>
      <c r="AU48" s="1103"/>
      <c r="AV48" s="1104"/>
      <c r="AW48" s="1106"/>
      <c r="AX48" s="1108"/>
      <c r="AY48" s="1108"/>
      <c r="AZ48" s="1109"/>
      <c r="BA48" s="2"/>
    </row>
    <row r="49" spans="2:58" ht="6" customHeight="1" thickBot="1" x14ac:dyDescent="0.25">
      <c r="B49" s="1113"/>
      <c r="C49" s="1115"/>
      <c r="D49" s="86"/>
      <c r="E49" s="86"/>
      <c r="F49" s="86"/>
      <c r="G49" s="86"/>
      <c r="H49" s="86"/>
      <c r="I49" s="86"/>
      <c r="J49" s="86"/>
      <c r="K49" s="44"/>
      <c r="L49" s="44"/>
      <c r="M49" s="44"/>
      <c r="N49" s="44"/>
      <c r="O49" s="44"/>
      <c r="P49" s="44"/>
      <c r="Q49" s="44"/>
      <c r="R49" s="44"/>
      <c r="S49" s="44"/>
      <c r="T49" s="44"/>
      <c r="U49" s="44"/>
      <c r="V49" s="44"/>
      <c r="W49" s="44"/>
      <c r="X49" s="44"/>
      <c r="Y49" s="44"/>
      <c r="Z49" s="44"/>
      <c r="AA49" s="44"/>
      <c r="AB49" s="44"/>
      <c r="AC49" s="44"/>
      <c r="AD49" s="44"/>
      <c r="AE49" s="44"/>
      <c r="AF49" s="50"/>
      <c r="AG49" s="50"/>
      <c r="AH49" s="50"/>
      <c r="AI49" s="1119"/>
      <c r="AJ49" s="50"/>
      <c r="AK49" s="50"/>
      <c r="AL49" s="50"/>
      <c r="AM49" s="50"/>
      <c r="AN49" s="1058"/>
      <c r="AO49" s="1059"/>
      <c r="AP49" s="1059"/>
      <c r="AQ49" s="1060"/>
      <c r="AR49" s="83"/>
      <c r="AS49" s="83"/>
      <c r="AT49" s="83"/>
      <c r="AU49" s="83"/>
      <c r="AV49" s="1123"/>
      <c r="AW49" s="1124"/>
      <c r="AX49" s="1125"/>
      <c r="AY49" s="1125"/>
      <c r="AZ49" s="1126"/>
      <c r="BA49" s="2"/>
    </row>
    <row r="50" spans="2:58" ht="23.25" customHeight="1" x14ac:dyDescent="0.2">
      <c r="C50" s="104"/>
      <c r="D50" s="45"/>
      <c r="E50" s="45"/>
      <c r="F50" s="45"/>
      <c r="G50" s="45"/>
      <c r="H50" s="45"/>
      <c r="I50" s="45"/>
      <c r="J50" s="45"/>
      <c r="K50" s="45"/>
      <c r="L50" s="45"/>
      <c r="M50" s="45"/>
      <c r="N50" s="45"/>
      <c r="O50" s="45"/>
      <c r="P50" s="45"/>
      <c r="Q50" s="45"/>
      <c r="R50" s="45"/>
      <c r="S50" s="45"/>
      <c r="T50" s="45"/>
      <c r="U50" s="45"/>
      <c r="V50" s="45"/>
      <c r="W50" s="1087" t="s">
        <v>15</v>
      </c>
      <c r="X50" s="1088"/>
      <c r="Y50" s="1088"/>
      <c r="Z50" s="1088"/>
      <c r="AA50" s="1088"/>
      <c r="AB50" s="1088"/>
      <c r="AC50" s="1088"/>
      <c r="AD50" s="1088"/>
      <c r="AE50" s="1089"/>
      <c r="AF50" s="1093">
        <f>SUM(AF10:AH49)</f>
        <v>0</v>
      </c>
      <c r="AG50" s="1094"/>
      <c r="AH50" s="1095"/>
      <c r="AI50" s="1096"/>
      <c r="AJ50" s="1097"/>
      <c r="AK50" s="1097"/>
      <c r="AL50" s="1097"/>
      <c r="AM50" s="1098"/>
      <c r="AN50" s="1061">
        <f>SUM(AN10:AN49)</f>
        <v>0</v>
      </c>
      <c r="AO50" s="1062"/>
      <c r="AP50" s="1062"/>
      <c r="AQ50" s="1062"/>
      <c r="AR50" s="5"/>
      <c r="AS50" s="5"/>
      <c r="AT50" s="5"/>
      <c r="AU50" s="5"/>
      <c r="AV50" s="5"/>
      <c r="AW50" s="4"/>
      <c r="AX50" s="4"/>
      <c r="AY50" s="4"/>
      <c r="AZ50" s="4"/>
    </row>
    <row r="51" spans="2:58" ht="5.25" customHeight="1" thickBot="1" x14ac:dyDescent="0.2">
      <c r="C51" s="4"/>
      <c r="D51" s="45"/>
      <c r="E51" s="45"/>
      <c r="F51" s="45"/>
      <c r="G51" s="45"/>
      <c r="H51" s="45"/>
      <c r="I51" s="45"/>
      <c r="J51" s="45"/>
      <c r="K51" s="45"/>
      <c r="L51" s="45"/>
      <c r="M51" s="45"/>
      <c r="N51" s="45"/>
      <c r="O51" s="45"/>
      <c r="P51" s="45"/>
      <c r="Q51" s="45"/>
      <c r="R51" s="45"/>
      <c r="S51" s="45"/>
      <c r="T51" s="45"/>
      <c r="U51" s="45"/>
      <c r="V51" s="45"/>
      <c r="W51" s="1090"/>
      <c r="X51" s="1091"/>
      <c r="Y51" s="1091"/>
      <c r="Z51" s="1091"/>
      <c r="AA51" s="1091"/>
      <c r="AB51" s="1091"/>
      <c r="AC51" s="1091"/>
      <c r="AD51" s="1091"/>
      <c r="AE51" s="1092"/>
      <c r="AF51" s="147"/>
      <c r="AG51" s="147"/>
      <c r="AH51" s="147"/>
      <c r="AI51" s="1099"/>
      <c r="AJ51" s="1100"/>
      <c r="AK51" s="1100"/>
      <c r="AL51" s="1100"/>
      <c r="AM51" s="1101"/>
      <c r="AN51" s="1063"/>
      <c r="AO51" s="1064"/>
      <c r="AP51" s="1064"/>
      <c r="AQ51" s="1064"/>
      <c r="AR51" s="5"/>
      <c r="AS51" s="5"/>
      <c r="AT51" s="5"/>
      <c r="AU51" s="5"/>
      <c r="AV51" s="5"/>
      <c r="AW51" s="4"/>
      <c r="AX51" s="4"/>
      <c r="AY51" s="4"/>
      <c r="AZ51" s="4"/>
    </row>
    <row r="52" spans="2:58" ht="7.5" customHeight="1" thickBot="1" x14ac:dyDescent="0.2">
      <c r="D52" s="1083" t="s">
        <v>249</v>
      </c>
      <c r="E52" s="1083"/>
      <c r="F52" s="1083"/>
      <c r="G52" s="1184">
        <f>G2</f>
        <v>2</v>
      </c>
      <c r="H52" s="1184"/>
      <c r="I52" s="1083" t="s">
        <v>0</v>
      </c>
      <c r="J52" s="1083"/>
      <c r="K52" s="1083"/>
      <c r="R52" s="1082" t="s">
        <v>17</v>
      </c>
      <c r="S52" s="1082"/>
      <c r="T52" s="1082"/>
      <c r="U52" s="1082"/>
      <c r="V52" s="1082"/>
      <c r="W52" s="1082"/>
      <c r="X52" s="1082"/>
      <c r="Y52" s="1082"/>
      <c r="Z52" s="1082"/>
      <c r="AA52" s="1082"/>
      <c r="AB52" s="1082"/>
      <c r="AC52" s="1082"/>
      <c r="AD52" s="1082"/>
      <c r="AE52" s="1082"/>
      <c r="AF52" s="1082"/>
      <c r="AG52" s="1082"/>
      <c r="AH52" s="1082"/>
      <c r="AI52" s="1082"/>
      <c r="AJ52" s="1082"/>
      <c r="AK52" s="1082"/>
      <c r="AL52" s="1082"/>
      <c r="AM52" s="1082"/>
      <c r="AN52" s="1082"/>
      <c r="AO52" s="1082"/>
      <c r="AP52" s="1082"/>
      <c r="AQ52" s="1082"/>
      <c r="AR52" s="1082"/>
      <c r="AS52" s="1082"/>
      <c r="BA52" s="1038" t="s">
        <v>22</v>
      </c>
    </row>
    <row r="53" spans="2:58" ht="7.5" customHeight="1" thickBot="1" x14ac:dyDescent="0.2">
      <c r="D53" s="1083"/>
      <c r="E53" s="1083"/>
      <c r="F53" s="1083"/>
      <c r="G53" s="1184"/>
      <c r="H53" s="1184"/>
      <c r="I53" s="1083"/>
      <c r="J53" s="1083"/>
      <c r="K53" s="1083"/>
      <c r="R53" s="1082"/>
      <c r="S53" s="1082"/>
      <c r="T53" s="1082"/>
      <c r="U53" s="1082"/>
      <c r="V53" s="1082"/>
      <c r="W53" s="1082"/>
      <c r="X53" s="1082"/>
      <c r="Y53" s="1082"/>
      <c r="Z53" s="1082"/>
      <c r="AA53" s="1082"/>
      <c r="AB53" s="1082"/>
      <c r="AC53" s="1082"/>
      <c r="AD53" s="1082"/>
      <c r="AE53" s="1082"/>
      <c r="AF53" s="1082"/>
      <c r="AG53" s="1082"/>
      <c r="AH53" s="1082"/>
      <c r="AI53" s="1082"/>
      <c r="AJ53" s="1082"/>
      <c r="AK53" s="1082"/>
      <c r="AL53" s="1082"/>
      <c r="AM53" s="1082"/>
      <c r="AN53" s="1082"/>
      <c r="AO53" s="1082"/>
      <c r="AP53" s="1082"/>
      <c r="AQ53" s="1082"/>
      <c r="AR53" s="1082"/>
      <c r="AS53" s="1082"/>
      <c r="AT53" s="1071" t="s">
        <v>2</v>
      </c>
      <c r="AU53" s="1072"/>
      <c r="AV53" s="1072"/>
      <c r="AW53" s="1072"/>
      <c r="AX53" s="1073"/>
      <c r="AY53" s="1077" t="str">
        <f>IF(AY3&gt;1,AY3,"不要")</f>
        <v>不要</v>
      </c>
      <c r="AZ53" s="1079" t="s">
        <v>3</v>
      </c>
      <c r="BA53" s="1038"/>
    </row>
    <row r="54" spans="2:58" ht="7.5" customHeight="1" x14ac:dyDescent="0.15">
      <c r="B54" s="1134" t="s">
        <v>113</v>
      </c>
      <c r="C54" s="1136" t="s">
        <v>1</v>
      </c>
      <c r="D54" s="1136"/>
      <c r="E54" s="1136"/>
      <c r="F54" s="1136"/>
      <c r="G54" s="1136"/>
      <c r="H54" s="1136"/>
      <c r="I54" s="1136"/>
      <c r="J54" s="1136"/>
      <c r="K54" s="1136"/>
      <c r="L54" s="1136"/>
      <c r="M54" s="1136"/>
      <c r="N54" s="1136"/>
      <c r="O54" s="1136"/>
      <c r="P54" s="1138"/>
      <c r="Q54" s="1139"/>
      <c r="R54" s="1082"/>
      <c r="S54" s="1082"/>
      <c r="T54" s="1082"/>
      <c r="U54" s="1082"/>
      <c r="V54" s="1082"/>
      <c r="W54" s="1082"/>
      <c r="X54" s="1082"/>
      <c r="Y54" s="1082"/>
      <c r="Z54" s="1082"/>
      <c r="AA54" s="1082"/>
      <c r="AB54" s="1082"/>
      <c r="AC54" s="1082"/>
      <c r="AD54" s="1082"/>
      <c r="AE54" s="1082"/>
      <c r="AF54" s="1082"/>
      <c r="AG54" s="1082"/>
      <c r="AH54" s="1082"/>
      <c r="AI54" s="1082"/>
      <c r="AJ54" s="1082"/>
      <c r="AK54" s="1082"/>
      <c r="AL54" s="1082"/>
      <c r="AM54" s="1082"/>
      <c r="AN54" s="1082"/>
      <c r="AO54" s="1082"/>
      <c r="AP54" s="1082"/>
      <c r="AQ54" s="1082"/>
      <c r="AR54" s="1082"/>
      <c r="AS54" s="1082"/>
      <c r="AT54" s="1074"/>
      <c r="AU54" s="1075"/>
      <c r="AV54" s="1075"/>
      <c r="AW54" s="1075"/>
      <c r="AX54" s="1076"/>
      <c r="AY54" s="1078"/>
      <c r="AZ54" s="1080"/>
      <c r="BA54" s="1038"/>
    </row>
    <row r="55" spans="2:58" ht="7.5" customHeight="1" x14ac:dyDescent="0.15">
      <c r="B55" s="1135"/>
      <c r="C55" s="1137"/>
      <c r="D55" s="1137"/>
      <c r="E55" s="1137"/>
      <c r="F55" s="1137"/>
      <c r="G55" s="1137"/>
      <c r="H55" s="1137"/>
      <c r="I55" s="1137"/>
      <c r="J55" s="1137"/>
      <c r="K55" s="1137"/>
      <c r="L55" s="1137"/>
      <c r="M55" s="1137"/>
      <c r="N55" s="1137"/>
      <c r="O55" s="1137"/>
      <c r="P55" s="1140"/>
      <c r="Q55" s="1141"/>
      <c r="R55" s="1082"/>
      <c r="S55" s="1082"/>
      <c r="T55" s="1082"/>
      <c r="U55" s="1082"/>
      <c r="V55" s="1082"/>
      <c r="W55" s="1082"/>
      <c r="X55" s="1082"/>
      <c r="Y55" s="1082"/>
      <c r="Z55" s="1082"/>
      <c r="AA55" s="1082"/>
      <c r="AB55" s="1082"/>
      <c r="AC55" s="1082"/>
      <c r="AD55" s="1082"/>
      <c r="AE55" s="1082"/>
      <c r="AF55" s="1082"/>
      <c r="AG55" s="1082"/>
      <c r="AH55" s="1082"/>
      <c r="AI55" s="1082"/>
      <c r="AJ55" s="1082"/>
      <c r="AK55" s="1082"/>
      <c r="AL55" s="1082"/>
      <c r="AM55" s="1082"/>
      <c r="AN55" s="1082"/>
      <c r="AO55" s="1082"/>
      <c r="AP55" s="1082"/>
      <c r="AQ55" s="1082"/>
      <c r="AR55" s="1082"/>
      <c r="AS55" s="1082"/>
      <c r="AT55" s="1142">
        <f>AT5</f>
        <v>0</v>
      </c>
      <c r="AU55" s="1143"/>
      <c r="AV55" s="1143"/>
      <c r="AW55" s="1143"/>
      <c r="AX55" s="1144"/>
      <c r="AY55" s="1078"/>
      <c r="AZ55" s="1080"/>
      <c r="BA55" s="1038"/>
    </row>
    <row r="56" spans="2:58" ht="23.25" customHeight="1" thickBot="1" x14ac:dyDescent="0.2">
      <c r="B56" s="144">
        <f t="shared" ref="B56:N56" si="0">B6</f>
        <v>0</v>
      </c>
      <c r="C56" s="31">
        <f t="shared" si="0"/>
        <v>0</v>
      </c>
      <c r="D56" s="31">
        <f t="shared" si="0"/>
        <v>0</v>
      </c>
      <c r="E56" s="31">
        <f t="shared" si="0"/>
        <v>0</v>
      </c>
      <c r="F56" s="31">
        <f t="shared" si="0"/>
        <v>0</v>
      </c>
      <c r="G56" s="31">
        <f t="shared" si="0"/>
        <v>0</v>
      </c>
      <c r="H56" s="31">
        <f t="shared" si="0"/>
        <v>0</v>
      </c>
      <c r="I56" s="31">
        <f t="shared" si="0"/>
        <v>0</v>
      </c>
      <c r="J56" s="31">
        <f t="shared" si="0"/>
        <v>0</v>
      </c>
      <c r="K56" s="31">
        <f t="shared" si="0"/>
        <v>0</v>
      </c>
      <c r="L56" s="31">
        <f t="shared" si="0"/>
        <v>0</v>
      </c>
      <c r="M56" s="31">
        <f t="shared" si="0"/>
        <v>0</v>
      </c>
      <c r="N56" s="31">
        <f t="shared" si="0"/>
        <v>0</v>
      </c>
      <c r="O56" s="18">
        <f>O6</f>
        <v>0</v>
      </c>
      <c r="P56" s="145"/>
      <c r="Q56" s="146"/>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1145"/>
      <c r="AU56" s="1146"/>
      <c r="AV56" s="1146"/>
      <c r="AW56" s="1146"/>
      <c r="AX56" s="1147"/>
      <c r="AY56" s="19">
        <v>2</v>
      </c>
      <c r="AZ56" s="6" t="s">
        <v>4</v>
      </c>
      <c r="BA56" s="1038"/>
    </row>
    <row r="57" spans="2:58" ht="24" customHeight="1" x14ac:dyDescent="0.15">
      <c r="B57" s="1148" t="s">
        <v>5</v>
      </c>
      <c r="C57" s="1150" t="s">
        <v>6</v>
      </c>
      <c r="D57" s="1152" t="s">
        <v>107</v>
      </c>
      <c r="E57" s="1153"/>
      <c r="F57" s="1153"/>
      <c r="G57" s="1153"/>
      <c r="H57" s="1153"/>
      <c r="I57" s="1153"/>
      <c r="J57" s="1154"/>
      <c r="K57" s="1158" t="s">
        <v>7</v>
      </c>
      <c r="L57" s="1158"/>
      <c r="M57" s="1158"/>
      <c r="N57" s="1158"/>
      <c r="O57" s="1158"/>
      <c r="P57" s="1158"/>
      <c r="Q57" s="1158"/>
      <c r="R57" s="1158"/>
      <c r="S57" s="1158"/>
      <c r="T57" s="1158"/>
      <c r="U57" s="1158"/>
      <c r="V57" s="1158"/>
      <c r="W57" s="1158"/>
      <c r="X57" s="1158"/>
      <c r="Y57" s="1158"/>
      <c r="Z57" s="1158"/>
      <c r="AA57" s="1158"/>
      <c r="AB57" s="1158"/>
      <c r="AC57" s="1158"/>
      <c r="AD57" s="1158"/>
      <c r="AE57" s="1158"/>
      <c r="AF57" s="1160" t="s">
        <v>8</v>
      </c>
      <c r="AG57" s="1161"/>
      <c r="AH57" s="1162"/>
      <c r="AI57" s="1166" t="s">
        <v>9</v>
      </c>
      <c r="AJ57" s="1167"/>
      <c r="AK57" s="1167"/>
      <c r="AL57" s="1167"/>
      <c r="AM57" s="1168"/>
      <c r="AN57" s="1065" t="s">
        <v>11</v>
      </c>
      <c r="AO57" s="1066"/>
      <c r="AP57" s="1066"/>
      <c r="AQ57" s="1067"/>
      <c r="AR57" s="1169" t="s">
        <v>10</v>
      </c>
      <c r="AS57" s="1169"/>
      <c r="AT57" s="1169" t="s">
        <v>18</v>
      </c>
      <c r="AU57" s="1169"/>
      <c r="AV57" s="1166" t="s">
        <v>19</v>
      </c>
      <c r="AW57" s="1168"/>
      <c r="AX57" s="1171" t="s">
        <v>24</v>
      </c>
      <c r="AY57" s="1171"/>
      <c r="AZ57" s="1172"/>
      <c r="BA57" s="1038"/>
    </row>
    <row r="58" spans="2:58" ht="24" customHeight="1" x14ac:dyDescent="0.15">
      <c r="B58" s="1149"/>
      <c r="C58" s="1151"/>
      <c r="D58" s="1155"/>
      <c r="E58" s="1156"/>
      <c r="F58" s="1156"/>
      <c r="G58" s="1156"/>
      <c r="H58" s="1156"/>
      <c r="I58" s="1156"/>
      <c r="J58" s="1157"/>
      <c r="K58" s="1159"/>
      <c r="L58" s="1159"/>
      <c r="M58" s="1159"/>
      <c r="N58" s="1159"/>
      <c r="O58" s="1159"/>
      <c r="P58" s="1159"/>
      <c r="Q58" s="1159"/>
      <c r="R58" s="1159"/>
      <c r="S58" s="1159"/>
      <c r="T58" s="1159"/>
      <c r="U58" s="1159"/>
      <c r="V58" s="1159"/>
      <c r="W58" s="1159"/>
      <c r="X58" s="1159"/>
      <c r="Y58" s="1159"/>
      <c r="Z58" s="1159"/>
      <c r="AA58" s="1159"/>
      <c r="AB58" s="1159"/>
      <c r="AC58" s="1159"/>
      <c r="AD58" s="1159"/>
      <c r="AE58" s="1159"/>
      <c r="AF58" s="1163"/>
      <c r="AG58" s="1164"/>
      <c r="AH58" s="1165"/>
      <c r="AI58" s="128" t="s">
        <v>12</v>
      </c>
      <c r="AJ58" s="1175" t="s">
        <v>13</v>
      </c>
      <c r="AK58" s="1176"/>
      <c r="AL58" s="1175" t="s">
        <v>14</v>
      </c>
      <c r="AM58" s="1176"/>
      <c r="AN58" s="1068"/>
      <c r="AO58" s="1069"/>
      <c r="AP58" s="1069"/>
      <c r="AQ58" s="1070"/>
      <c r="AR58" s="1170"/>
      <c r="AS58" s="1170"/>
      <c r="AT58" s="1170"/>
      <c r="AU58" s="1170"/>
      <c r="AV58" s="20" t="s">
        <v>20</v>
      </c>
      <c r="AW58" s="21" t="s">
        <v>21</v>
      </c>
      <c r="AX58" s="1173"/>
      <c r="AY58" s="1173"/>
      <c r="AZ58" s="1174"/>
      <c r="BA58" s="1038"/>
    </row>
    <row r="59" spans="2:58" s="69" customFormat="1" ht="11.25" customHeight="1" x14ac:dyDescent="0.15">
      <c r="B59" s="105"/>
      <c r="C59" s="106"/>
      <c r="D59" s="1187"/>
      <c r="E59" s="1187"/>
      <c r="F59" s="1187"/>
      <c r="G59" s="1187"/>
      <c r="H59" s="1187"/>
      <c r="I59" s="1187"/>
      <c r="J59" s="1188"/>
      <c r="K59" s="1049"/>
      <c r="L59" s="1050"/>
      <c r="M59" s="1050"/>
      <c r="N59" s="1050"/>
      <c r="O59" s="1050"/>
      <c r="P59" s="1050"/>
      <c r="Q59" s="1050"/>
      <c r="R59" s="1050"/>
      <c r="S59" s="1050"/>
      <c r="T59" s="1050"/>
      <c r="U59" s="1050"/>
      <c r="V59" s="1050"/>
      <c r="W59" s="1050"/>
      <c r="X59" s="1050"/>
      <c r="Y59" s="1050"/>
      <c r="Z59" s="1050"/>
      <c r="AA59" s="1050"/>
      <c r="AB59" s="1050"/>
      <c r="AC59" s="1050"/>
      <c r="AD59" s="1050"/>
      <c r="AE59" s="1051"/>
      <c r="AF59" s="1049"/>
      <c r="AG59" s="1050"/>
      <c r="AH59" s="1051"/>
      <c r="AI59" s="59"/>
      <c r="AJ59" s="1189"/>
      <c r="AK59" s="1190"/>
      <c r="AL59" s="1191"/>
      <c r="AM59" s="1192"/>
      <c r="AN59" s="107" t="s">
        <v>46</v>
      </c>
      <c r="AO59" s="108" t="s">
        <v>47</v>
      </c>
      <c r="AP59" s="108" t="s">
        <v>48</v>
      </c>
      <c r="AQ59" s="109" t="s">
        <v>49</v>
      </c>
      <c r="AR59" s="1189"/>
      <c r="AS59" s="1190"/>
      <c r="AT59" s="1193"/>
      <c r="AU59" s="1194"/>
      <c r="AV59" s="177"/>
      <c r="AW59" s="177"/>
      <c r="AX59" s="1039"/>
      <c r="AY59" s="1039"/>
      <c r="AZ59" s="1040"/>
      <c r="BA59" s="1038"/>
      <c r="BB59" s="1"/>
      <c r="BC59" s="101"/>
      <c r="BD59" s="1"/>
      <c r="BE59" s="1"/>
      <c r="BF59" s="1"/>
    </row>
    <row r="60" spans="2:58" ht="18.75" customHeight="1" x14ac:dyDescent="0.2">
      <c r="B60" s="1177" t="s">
        <v>156</v>
      </c>
      <c r="C60" s="1133"/>
      <c r="D60" s="1187"/>
      <c r="E60" s="1187"/>
      <c r="F60" s="1187"/>
      <c r="G60" s="1187"/>
      <c r="H60" s="1187"/>
      <c r="I60" s="1187"/>
      <c r="J60" s="1188"/>
      <c r="K60" s="1049"/>
      <c r="L60" s="1050"/>
      <c r="M60" s="1050"/>
      <c r="N60" s="1050"/>
      <c r="O60" s="1050"/>
      <c r="P60" s="1050"/>
      <c r="Q60" s="1050"/>
      <c r="R60" s="1050"/>
      <c r="S60" s="1050"/>
      <c r="T60" s="1050"/>
      <c r="U60" s="1050"/>
      <c r="V60" s="1050"/>
      <c r="W60" s="1050"/>
      <c r="X60" s="1050"/>
      <c r="Y60" s="1050"/>
      <c r="Z60" s="1050"/>
      <c r="AA60" s="1050"/>
      <c r="AB60" s="1050"/>
      <c r="AC60" s="1050"/>
      <c r="AD60" s="1050"/>
      <c r="AE60" s="1051"/>
      <c r="AF60" s="1049"/>
      <c r="AG60" s="1050"/>
      <c r="AH60" s="1051"/>
      <c r="AI60" s="1133"/>
      <c r="AJ60" s="1043"/>
      <c r="AK60" s="1044"/>
      <c r="AL60" s="1047"/>
      <c r="AM60" s="1048"/>
      <c r="AN60" s="1195"/>
      <c r="AO60" s="941"/>
      <c r="AP60" s="941"/>
      <c r="AQ60" s="1081"/>
      <c r="AR60" s="1043"/>
      <c r="AS60" s="1044"/>
      <c r="AT60" s="1045"/>
      <c r="AU60" s="1046"/>
      <c r="AV60" s="1131"/>
      <c r="AW60" s="1133"/>
      <c r="AX60" s="1039"/>
      <c r="AY60" s="1039"/>
      <c r="AZ60" s="1040"/>
      <c r="BA60" s="1038"/>
    </row>
    <row r="61" spans="2:58" ht="6" customHeight="1" x14ac:dyDescent="0.2">
      <c r="B61" s="1178"/>
      <c r="C61" s="1107"/>
      <c r="D61" s="84"/>
      <c r="E61" s="85"/>
      <c r="F61" s="85"/>
      <c r="G61" s="85"/>
      <c r="H61" s="85"/>
      <c r="I61" s="85"/>
      <c r="J61" s="85"/>
      <c r="K61" s="42"/>
      <c r="L61" s="42"/>
      <c r="M61" s="42"/>
      <c r="N61" s="42"/>
      <c r="O61" s="42"/>
      <c r="P61" s="42"/>
      <c r="Q61" s="42"/>
      <c r="R61" s="42"/>
      <c r="S61" s="42"/>
      <c r="T61" s="42"/>
      <c r="U61" s="42"/>
      <c r="V61" s="42"/>
      <c r="W61" s="42"/>
      <c r="X61" s="42"/>
      <c r="Y61" s="42"/>
      <c r="Z61" s="42"/>
      <c r="AA61" s="42"/>
      <c r="AB61" s="42"/>
      <c r="AC61" s="42"/>
      <c r="AD61" s="42"/>
      <c r="AE61" s="42"/>
      <c r="AF61" s="49"/>
      <c r="AG61" s="49"/>
      <c r="AH61" s="49"/>
      <c r="AI61" s="1107"/>
      <c r="AJ61" s="49"/>
      <c r="AK61" s="49"/>
      <c r="AL61" s="49"/>
      <c r="AM61" s="49"/>
      <c r="AN61" s="1052"/>
      <c r="AO61" s="1053"/>
      <c r="AP61" s="1053"/>
      <c r="AQ61" s="1054"/>
      <c r="AR61" s="82"/>
      <c r="AS61" s="82"/>
      <c r="AT61" s="82"/>
      <c r="AU61" s="82"/>
      <c r="AV61" s="1132"/>
      <c r="AW61" s="1107"/>
      <c r="AX61" s="1041"/>
      <c r="AY61" s="1041"/>
      <c r="AZ61" s="1042"/>
      <c r="BA61" s="1038"/>
    </row>
    <row r="62" spans="2:58" ht="23.25" customHeight="1" x14ac:dyDescent="0.2">
      <c r="B62" s="1112" t="s">
        <v>114</v>
      </c>
      <c r="C62" s="1114"/>
      <c r="D62" s="41"/>
      <c r="E62" s="41"/>
      <c r="F62" s="41"/>
      <c r="G62" s="41"/>
      <c r="H62" s="41"/>
      <c r="I62" s="41"/>
      <c r="J62" s="41"/>
      <c r="K62" s="1116"/>
      <c r="L62" s="1117"/>
      <c r="M62" s="1117"/>
      <c r="N62" s="1117"/>
      <c r="O62" s="1117"/>
      <c r="P62" s="1117"/>
      <c r="Q62" s="1117"/>
      <c r="R62" s="1117"/>
      <c r="S62" s="1117"/>
      <c r="T62" s="1117"/>
      <c r="U62" s="1117"/>
      <c r="V62" s="1117"/>
      <c r="W62" s="1117"/>
      <c r="X62" s="1117"/>
      <c r="Y62" s="1117"/>
      <c r="Z62" s="1117"/>
      <c r="AA62" s="1117"/>
      <c r="AB62" s="1117"/>
      <c r="AC62" s="1117"/>
      <c r="AD62" s="1117"/>
      <c r="AE62" s="1118"/>
      <c r="AF62" s="996"/>
      <c r="AG62" s="996"/>
      <c r="AH62" s="996"/>
      <c r="AI62" s="1106"/>
      <c r="AJ62" s="1185"/>
      <c r="AK62" s="1186"/>
      <c r="AL62" s="1121"/>
      <c r="AM62" s="1122"/>
      <c r="AN62" s="1055"/>
      <c r="AO62" s="1056"/>
      <c r="AP62" s="1056"/>
      <c r="AQ62" s="1057"/>
      <c r="AR62" s="1102"/>
      <c r="AS62" s="1103"/>
      <c r="AT62" s="1102"/>
      <c r="AU62" s="1103"/>
      <c r="AV62" s="1104"/>
      <c r="AW62" s="1106"/>
      <c r="AX62" s="1108"/>
      <c r="AY62" s="1108"/>
      <c r="AZ62" s="1109"/>
      <c r="BA62" s="1038"/>
    </row>
    <row r="63" spans="2:58" ht="6" customHeight="1" x14ac:dyDescent="0.2">
      <c r="B63" s="1127"/>
      <c r="C63" s="1114"/>
      <c r="D63" s="84"/>
      <c r="E63" s="85"/>
      <c r="F63" s="85"/>
      <c r="G63" s="85"/>
      <c r="H63" s="85"/>
      <c r="I63" s="85"/>
      <c r="J63" s="85"/>
      <c r="K63" s="42"/>
      <c r="L63" s="42"/>
      <c r="M63" s="42"/>
      <c r="N63" s="42"/>
      <c r="O63" s="42"/>
      <c r="P63" s="42"/>
      <c r="Q63" s="42"/>
      <c r="R63" s="42"/>
      <c r="S63" s="42"/>
      <c r="T63" s="42"/>
      <c r="U63" s="42"/>
      <c r="V63" s="42"/>
      <c r="W63" s="42"/>
      <c r="X63" s="42"/>
      <c r="Y63" s="42"/>
      <c r="Z63" s="42"/>
      <c r="AA63" s="42"/>
      <c r="AB63" s="42"/>
      <c r="AC63" s="42"/>
      <c r="AD63" s="42"/>
      <c r="AE63" s="42"/>
      <c r="AF63" s="49"/>
      <c r="AG63" s="49"/>
      <c r="AH63" s="49"/>
      <c r="AI63" s="1129"/>
      <c r="AJ63" s="49"/>
      <c r="AK63" s="49"/>
      <c r="AL63" s="49"/>
      <c r="AM63" s="49"/>
      <c r="AN63" s="1052"/>
      <c r="AO63" s="1053"/>
      <c r="AP63" s="1053"/>
      <c r="AQ63" s="1054"/>
      <c r="AR63" s="82"/>
      <c r="AS63" s="82"/>
      <c r="AT63" s="82"/>
      <c r="AU63" s="82"/>
      <c r="AV63" s="1105"/>
      <c r="AW63" s="1107"/>
      <c r="AX63" s="1110"/>
      <c r="AY63" s="1110"/>
      <c r="AZ63" s="1111"/>
      <c r="BA63" s="1038"/>
    </row>
    <row r="64" spans="2:58" ht="23.25" customHeight="1" x14ac:dyDescent="0.2">
      <c r="B64" s="1112" t="s">
        <v>115</v>
      </c>
      <c r="C64" s="1114"/>
      <c r="D64" s="41"/>
      <c r="E64" s="41"/>
      <c r="F64" s="41"/>
      <c r="G64" s="41"/>
      <c r="H64" s="41"/>
      <c r="I64" s="41"/>
      <c r="J64" s="41"/>
      <c r="K64" s="1116"/>
      <c r="L64" s="1117"/>
      <c r="M64" s="1117"/>
      <c r="N64" s="1117"/>
      <c r="O64" s="1117"/>
      <c r="P64" s="1117"/>
      <c r="Q64" s="1117"/>
      <c r="R64" s="1117"/>
      <c r="S64" s="1117"/>
      <c r="T64" s="1117"/>
      <c r="U64" s="1117"/>
      <c r="V64" s="1117"/>
      <c r="W64" s="1117"/>
      <c r="X64" s="1117"/>
      <c r="Y64" s="1117"/>
      <c r="Z64" s="1117"/>
      <c r="AA64" s="1117"/>
      <c r="AB64" s="1117"/>
      <c r="AC64" s="1117"/>
      <c r="AD64" s="1117"/>
      <c r="AE64" s="1118"/>
      <c r="AF64" s="996"/>
      <c r="AG64" s="996"/>
      <c r="AH64" s="996"/>
      <c r="AI64" s="1106"/>
      <c r="AJ64" s="1185"/>
      <c r="AK64" s="1186"/>
      <c r="AL64" s="1121"/>
      <c r="AM64" s="1122"/>
      <c r="AN64" s="1055"/>
      <c r="AO64" s="1056"/>
      <c r="AP64" s="1056"/>
      <c r="AQ64" s="1057"/>
      <c r="AR64" s="1102"/>
      <c r="AS64" s="1103"/>
      <c r="AT64" s="1102"/>
      <c r="AU64" s="1103"/>
      <c r="AV64" s="1104"/>
      <c r="AW64" s="1106"/>
      <c r="AX64" s="1108"/>
      <c r="AY64" s="1108"/>
      <c r="AZ64" s="1109"/>
      <c r="BA64" s="1038"/>
    </row>
    <row r="65" spans="2:53" ht="6" customHeight="1" x14ac:dyDescent="0.2">
      <c r="B65" s="1127"/>
      <c r="C65" s="1114"/>
      <c r="D65" s="84"/>
      <c r="E65" s="85"/>
      <c r="F65" s="85"/>
      <c r="G65" s="85"/>
      <c r="H65" s="85"/>
      <c r="I65" s="85"/>
      <c r="J65" s="85"/>
      <c r="K65" s="42"/>
      <c r="L65" s="42"/>
      <c r="M65" s="42"/>
      <c r="N65" s="42"/>
      <c r="O65" s="42"/>
      <c r="P65" s="42"/>
      <c r="Q65" s="42"/>
      <c r="R65" s="42"/>
      <c r="S65" s="42"/>
      <c r="T65" s="42"/>
      <c r="U65" s="42"/>
      <c r="V65" s="42"/>
      <c r="W65" s="42"/>
      <c r="X65" s="42"/>
      <c r="Y65" s="42"/>
      <c r="Z65" s="42"/>
      <c r="AA65" s="42"/>
      <c r="AB65" s="42"/>
      <c r="AC65" s="42"/>
      <c r="AD65" s="42"/>
      <c r="AE65" s="42"/>
      <c r="AF65" s="49"/>
      <c r="AG65" s="49"/>
      <c r="AH65" s="49"/>
      <c r="AI65" s="1129"/>
      <c r="AJ65" s="49"/>
      <c r="AK65" s="49"/>
      <c r="AL65" s="49"/>
      <c r="AM65" s="49"/>
      <c r="AN65" s="1052"/>
      <c r="AO65" s="1053"/>
      <c r="AP65" s="1053"/>
      <c r="AQ65" s="1054"/>
      <c r="AR65" s="82"/>
      <c r="AS65" s="82"/>
      <c r="AT65" s="82"/>
      <c r="AU65" s="82"/>
      <c r="AV65" s="1105"/>
      <c r="AW65" s="1107"/>
      <c r="AX65" s="1110"/>
      <c r="AY65" s="1110"/>
      <c r="AZ65" s="1111"/>
      <c r="BA65" s="1038"/>
    </row>
    <row r="66" spans="2:53" ht="23.25" customHeight="1" x14ac:dyDescent="0.2">
      <c r="B66" s="1112" t="s">
        <v>116</v>
      </c>
      <c r="C66" s="1114"/>
      <c r="D66" s="41"/>
      <c r="E66" s="41"/>
      <c r="F66" s="41"/>
      <c r="G66" s="41"/>
      <c r="H66" s="41"/>
      <c r="I66" s="41"/>
      <c r="J66" s="41"/>
      <c r="K66" s="1116"/>
      <c r="L66" s="1117"/>
      <c r="M66" s="1117"/>
      <c r="N66" s="1117"/>
      <c r="O66" s="1117"/>
      <c r="P66" s="1117"/>
      <c r="Q66" s="1117"/>
      <c r="R66" s="1117"/>
      <c r="S66" s="1117"/>
      <c r="T66" s="1117"/>
      <c r="U66" s="1117"/>
      <c r="V66" s="1117"/>
      <c r="W66" s="1117"/>
      <c r="X66" s="1117"/>
      <c r="Y66" s="1117"/>
      <c r="Z66" s="1117"/>
      <c r="AA66" s="1117"/>
      <c r="AB66" s="1117"/>
      <c r="AC66" s="1117"/>
      <c r="AD66" s="1117"/>
      <c r="AE66" s="1118"/>
      <c r="AF66" s="996"/>
      <c r="AG66" s="996"/>
      <c r="AH66" s="996"/>
      <c r="AI66" s="1106"/>
      <c r="AJ66" s="1185"/>
      <c r="AK66" s="1186"/>
      <c r="AL66" s="1121"/>
      <c r="AM66" s="1122"/>
      <c r="AN66" s="1055"/>
      <c r="AO66" s="1056"/>
      <c r="AP66" s="1056"/>
      <c r="AQ66" s="1057"/>
      <c r="AR66" s="1102"/>
      <c r="AS66" s="1103"/>
      <c r="AT66" s="1102"/>
      <c r="AU66" s="1103"/>
      <c r="AV66" s="1104"/>
      <c r="AW66" s="1106"/>
      <c r="AX66" s="1108"/>
      <c r="AY66" s="1108"/>
      <c r="AZ66" s="1109"/>
      <c r="BA66" s="1038"/>
    </row>
    <row r="67" spans="2:53" ht="6" customHeight="1" x14ac:dyDescent="0.2">
      <c r="B67" s="1127"/>
      <c r="C67" s="1114"/>
      <c r="D67" s="84"/>
      <c r="E67" s="85"/>
      <c r="F67" s="85"/>
      <c r="G67" s="85"/>
      <c r="H67" s="85"/>
      <c r="I67" s="85"/>
      <c r="J67" s="85"/>
      <c r="K67" s="42"/>
      <c r="L67" s="42"/>
      <c r="M67" s="42"/>
      <c r="N67" s="42"/>
      <c r="O67" s="42"/>
      <c r="P67" s="42"/>
      <c r="Q67" s="42"/>
      <c r="R67" s="42"/>
      <c r="S67" s="42"/>
      <c r="T67" s="42"/>
      <c r="U67" s="42"/>
      <c r="V67" s="42"/>
      <c r="W67" s="42"/>
      <c r="X67" s="42"/>
      <c r="Y67" s="42"/>
      <c r="Z67" s="42"/>
      <c r="AA67" s="42"/>
      <c r="AB67" s="42"/>
      <c r="AC67" s="42"/>
      <c r="AD67" s="42"/>
      <c r="AE67" s="42"/>
      <c r="AF67" s="49"/>
      <c r="AG67" s="49"/>
      <c r="AH67" s="49"/>
      <c r="AI67" s="1129"/>
      <c r="AJ67" s="49"/>
      <c r="AK67" s="49"/>
      <c r="AL67" s="49"/>
      <c r="AM67" s="49"/>
      <c r="AN67" s="1052"/>
      <c r="AO67" s="1053"/>
      <c r="AP67" s="1053"/>
      <c r="AQ67" s="1054"/>
      <c r="AR67" s="82"/>
      <c r="AS67" s="82"/>
      <c r="AT67" s="82"/>
      <c r="AU67" s="82"/>
      <c r="AV67" s="1105"/>
      <c r="AW67" s="1107"/>
      <c r="AX67" s="1110"/>
      <c r="AY67" s="1110"/>
      <c r="AZ67" s="1111"/>
      <c r="BA67" s="1038"/>
    </row>
    <row r="68" spans="2:53" ht="23.25" customHeight="1" x14ac:dyDescent="0.2">
      <c r="B68" s="1112" t="s">
        <v>117</v>
      </c>
      <c r="C68" s="1114"/>
      <c r="D68" s="41"/>
      <c r="E68" s="41"/>
      <c r="F68" s="41"/>
      <c r="G68" s="41"/>
      <c r="H68" s="41"/>
      <c r="I68" s="41"/>
      <c r="J68" s="41"/>
      <c r="K68" s="1116"/>
      <c r="L68" s="1117"/>
      <c r="M68" s="1117"/>
      <c r="N68" s="1117"/>
      <c r="O68" s="1117"/>
      <c r="P68" s="1117"/>
      <c r="Q68" s="1117"/>
      <c r="R68" s="1117"/>
      <c r="S68" s="1117"/>
      <c r="T68" s="1117"/>
      <c r="U68" s="1117"/>
      <c r="V68" s="1117"/>
      <c r="W68" s="1117"/>
      <c r="X68" s="1117"/>
      <c r="Y68" s="1117"/>
      <c r="Z68" s="1117"/>
      <c r="AA68" s="1117"/>
      <c r="AB68" s="1117"/>
      <c r="AC68" s="1117"/>
      <c r="AD68" s="1117"/>
      <c r="AE68" s="1118"/>
      <c r="AF68" s="996"/>
      <c r="AG68" s="996"/>
      <c r="AH68" s="996"/>
      <c r="AI68" s="1106"/>
      <c r="AJ68" s="1185"/>
      <c r="AK68" s="1186"/>
      <c r="AL68" s="1121"/>
      <c r="AM68" s="1122"/>
      <c r="AN68" s="1055"/>
      <c r="AO68" s="1056"/>
      <c r="AP68" s="1056"/>
      <c r="AQ68" s="1057"/>
      <c r="AR68" s="1102"/>
      <c r="AS68" s="1103"/>
      <c r="AT68" s="1102"/>
      <c r="AU68" s="1103"/>
      <c r="AV68" s="1104"/>
      <c r="AW68" s="1106"/>
      <c r="AX68" s="1108"/>
      <c r="AY68" s="1108"/>
      <c r="AZ68" s="1109"/>
      <c r="BA68" s="2"/>
    </row>
    <row r="69" spans="2:53" ht="6" customHeight="1" x14ac:dyDescent="0.2">
      <c r="B69" s="1127"/>
      <c r="C69" s="1114"/>
      <c r="D69" s="84"/>
      <c r="E69" s="85"/>
      <c r="F69" s="85"/>
      <c r="G69" s="85"/>
      <c r="H69" s="85"/>
      <c r="I69" s="85"/>
      <c r="J69" s="85"/>
      <c r="K69" s="42"/>
      <c r="L69" s="42"/>
      <c r="M69" s="42"/>
      <c r="N69" s="42"/>
      <c r="O69" s="42"/>
      <c r="P69" s="42"/>
      <c r="Q69" s="42"/>
      <c r="R69" s="42"/>
      <c r="S69" s="42"/>
      <c r="T69" s="42"/>
      <c r="U69" s="42"/>
      <c r="V69" s="42"/>
      <c r="W69" s="42"/>
      <c r="X69" s="42"/>
      <c r="Y69" s="42"/>
      <c r="Z69" s="42"/>
      <c r="AA69" s="42"/>
      <c r="AB69" s="42"/>
      <c r="AC69" s="42"/>
      <c r="AD69" s="42"/>
      <c r="AE69" s="42"/>
      <c r="AF69" s="49"/>
      <c r="AG69" s="49"/>
      <c r="AH69" s="49"/>
      <c r="AI69" s="1129"/>
      <c r="AJ69" s="49"/>
      <c r="AK69" s="49"/>
      <c r="AL69" s="49"/>
      <c r="AM69" s="49"/>
      <c r="AN69" s="1052"/>
      <c r="AO69" s="1053"/>
      <c r="AP69" s="1053"/>
      <c r="AQ69" s="1054"/>
      <c r="AR69" s="82"/>
      <c r="AS69" s="82"/>
      <c r="AT69" s="82"/>
      <c r="AU69" s="82"/>
      <c r="AV69" s="1105"/>
      <c r="AW69" s="1107"/>
      <c r="AX69" s="1110"/>
      <c r="AY69" s="1110"/>
      <c r="AZ69" s="1111"/>
      <c r="BA69" s="2"/>
    </row>
    <row r="70" spans="2:53" ht="23.25" customHeight="1" x14ac:dyDescent="0.2">
      <c r="B70" s="1112" t="s">
        <v>118</v>
      </c>
      <c r="C70" s="1114"/>
      <c r="D70" s="41"/>
      <c r="E70" s="41"/>
      <c r="F70" s="41"/>
      <c r="G70" s="41"/>
      <c r="H70" s="41"/>
      <c r="I70" s="41"/>
      <c r="J70" s="41"/>
      <c r="K70" s="1116"/>
      <c r="L70" s="1117"/>
      <c r="M70" s="1117"/>
      <c r="N70" s="1117"/>
      <c r="O70" s="1117"/>
      <c r="P70" s="1117"/>
      <c r="Q70" s="1117"/>
      <c r="R70" s="1117"/>
      <c r="S70" s="1117"/>
      <c r="T70" s="1117"/>
      <c r="U70" s="1117"/>
      <c r="V70" s="1117"/>
      <c r="W70" s="1117"/>
      <c r="X70" s="1117"/>
      <c r="Y70" s="1117"/>
      <c r="Z70" s="1117"/>
      <c r="AA70" s="1117"/>
      <c r="AB70" s="1117"/>
      <c r="AC70" s="1117"/>
      <c r="AD70" s="1117"/>
      <c r="AE70" s="1118"/>
      <c r="AF70" s="996"/>
      <c r="AG70" s="996"/>
      <c r="AH70" s="996"/>
      <c r="AI70" s="1106"/>
      <c r="AJ70" s="1185"/>
      <c r="AK70" s="1186"/>
      <c r="AL70" s="1121"/>
      <c r="AM70" s="1122"/>
      <c r="AN70" s="1055"/>
      <c r="AO70" s="1056"/>
      <c r="AP70" s="1056"/>
      <c r="AQ70" s="1057"/>
      <c r="AR70" s="1102"/>
      <c r="AS70" s="1103"/>
      <c r="AT70" s="1102"/>
      <c r="AU70" s="1103"/>
      <c r="AV70" s="1104"/>
      <c r="AW70" s="1106"/>
      <c r="AX70" s="1108"/>
      <c r="AY70" s="1108"/>
      <c r="AZ70" s="1109"/>
      <c r="BA70" s="2"/>
    </row>
    <row r="71" spans="2:53" ht="6" customHeight="1" x14ac:dyDescent="0.2">
      <c r="B71" s="1127"/>
      <c r="C71" s="1114"/>
      <c r="D71" s="84"/>
      <c r="E71" s="85"/>
      <c r="F71" s="85"/>
      <c r="G71" s="85"/>
      <c r="H71" s="85"/>
      <c r="I71" s="85"/>
      <c r="J71" s="85"/>
      <c r="K71" s="42"/>
      <c r="L71" s="42"/>
      <c r="M71" s="42"/>
      <c r="N71" s="42"/>
      <c r="O71" s="42"/>
      <c r="P71" s="42"/>
      <c r="Q71" s="42"/>
      <c r="R71" s="42"/>
      <c r="S71" s="42"/>
      <c r="T71" s="42"/>
      <c r="U71" s="42"/>
      <c r="V71" s="42"/>
      <c r="W71" s="42"/>
      <c r="X71" s="42"/>
      <c r="Y71" s="42"/>
      <c r="Z71" s="42"/>
      <c r="AA71" s="42"/>
      <c r="AB71" s="42"/>
      <c r="AC71" s="42"/>
      <c r="AD71" s="42"/>
      <c r="AE71" s="42"/>
      <c r="AF71" s="49"/>
      <c r="AG71" s="49"/>
      <c r="AH71" s="49"/>
      <c r="AI71" s="1129"/>
      <c r="AJ71" s="49"/>
      <c r="AK71" s="49"/>
      <c r="AL71" s="49"/>
      <c r="AM71" s="49"/>
      <c r="AN71" s="1052"/>
      <c r="AO71" s="1053"/>
      <c r="AP71" s="1053"/>
      <c r="AQ71" s="1054"/>
      <c r="AR71" s="82"/>
      <c r="AS71" s="82"/>
      <c r="AT71" s="82"/>
      <c r="AU71" s="82"/>
      <c r="AV71" s="1105"/>
      <c r="AW71" s="1107"/>
      <c r="AX71" s="1110"/>
      <c r="AY71" s="1110"/>
      <c r="AZ71" s="1111"/>
      <c r="BA71" s="2"/>
    </row>
    <row r="72" spans="2:53" ht="23.25" customHeight="1" x14ac:dyDescent="0.2">
      <c r="B72" s="1112" t="s">
        <v>119</v>
      </c>
      <c r="C72" s="1114"/>
      <c r="D72" s="41"/>
      <c r="E72" s="41"/>
      <c r="F72" s="41"/>
      <c r="G72" s="41"/>
      <c r="H72" s="41"/>
      <c r="I72" s="41"/>
      <c r="J72" s="41"/>
      <c r="K72" s="1116"/>
      <c r="L72" s="1117"/>
      <c r="M72" s="1117"/>
      <c r="N72" s="1117"/>
      <c r="O72" s="1117"/>
      <c r="P72" s="1117"/>
      <c r="Q72" s="1117"/>
      <c r="R72" s="1117"/>
      <c r="S72" s="1117"/>
      <c r="T72" s="1117"/>
      <c r="U72" s="1117"/>
      <c r="V72" s="1117"/>
      <c r="W72" s="1117"/>
      <c r="X72" s="1117"/>
      <c r="Y72" s="1117"/>
      <c r="Z72" s="1117"/>
      <c r="AA72" s="1117"/>
      <c r="AB72" s="1117"/>
      <c r="AC72" s="1117"/>
      <c r="AD72" s="1117"/>
      <c r="AE72" s="1118"/>
      <c r="AF72" s="996"/>
      <c r="AG72" s="996"/>
      <c r="AH72" s="996"/>
      <c r="AI72" s="1106"/>
      <c r="AJ72" s="1185"/>
      <c r="AK72" s="1186"/>
      <c r="AL72" s="1121"/>
      <c r="AM72" s="1122"/>
      <c r="AN72" s="1055"/>
      <c r="AO72" s="1056"/>
      <c r="AP72" s="1056"/>
      <c r="AQ72" s="1057"/>
      <c r="AR72" s="1102"/>
      <c r="AS72" s="1103"/>
      <c r="AT72" s="1102"/>
      <c r="AU72" s="1103"/>
      <c r="AV72" s="1104"/>
      <c r="AW72" s="1106"/>
      <c r="AX72" s="1108"/>
      <c r="AY72" s="1108"/>
      <c r="AZ72" s="1109"/>
      <c r="BA72" s="2"/>
    </row>
    <row r="73" spans="2:53" ht="6" customHeight="1" x14ac:dyDescent="0.2">
      <c r="B73" s="1127"/>
      <c r="C73" s="1114"/>
      <c r="D73" s="84"/>
      <c r="E73" s="85"/>
      <c r="F73" s="85"/>
      <c r="G73" s="85"/>
      <c r="H73" s="85"/>
      <c r="I73" s="85"/>
      <c r="J73" s="85"/>
      <c r="K73" s="42"/>
      <c r="L73" s="42"/>
      <c r="M73" s="42"/>
      <c r="N73" s="42"/>
      <c r="O73" s="42"/>
      <c r="P73" s="42"/>
      <c r="Q73" s="42"/>
      <c r="R73" s="42"/>
      <c r="S73" s="42"/>
      <c r="T73" s="42"/>
      <c r="U73" s="42"/>
      <c r="V73" s="42"/>
      <c r="W73" s="42"/>
      <c r="X73" s="42"/>
      <c r="Y73" s="42"/>
      <c r="Z73" s="42"/>
      <c r="AA73" s="42"/>
      <c r="AB73" s="42"/>
      <c r="AC73" s="42"/>
      <c r="AD73" s="42"/>
      <c r="AE73" s="42"/>
      <c r="AF73" s="49"/>
      <c r="AG73" s="49"/>
      <c r="AH73" s="49"/>
      <c r="AI73" s="1129"/>
      <c r="AJ73" s="49"/>
      <c r="AK73" s="49"/>
      <c r="AL73" s="49"/>
      <c r="AM73" s="49"/>
      <c r="AN73" s="1052"/>
      <c r="AO73" s="1053"/>
      <c r="AP73" s="1053"/>
      <c r="AQ73" s="1054"/>
      <c r="AR73" s="82"/>
      <c r="AS73" s="82"/>
      <c r="AT73" s="82"/>
      <c r="AU73" s="82"/>
      <c r="AV73" s="1105"/>
      <c r="AW73" s="1107"/>
      <c r="AX73" s="1110"/>
      <c r="AY73" s="1110"/>
      <c r="AZ73" s="1111"/>
      <c r="BA73" s="2"/>
    </row>
    <row r="74" spans="2:53" ht="23.25" customHeight="1" x14ac:dyDescent="0.2">
      <c r="B74" s="1112" t="s">
        <v>120</v>
      </c>
      <c r="C74" s="1114"/>
      <c r="D74" s="41"/>
      <c r="E74" s="41"/>
      <c r="F74" s="41"/>
      <c r="G74" s="41"/>
      <c r="H74" s="41"/>
      <c r="I74" s="41"/>
      <c r="J74" s="41"/>
      <c r="K74" s="1116"/>
      <c r="L74" s="1117"/>
      <c r="M74" s="1117"/>
      <c r="N74" s="1117"/>
      <c r="O74" s="1117"/>
      <c r="P74" s="1117"/>
      <c r="Q74" s="1117"/>
      <c r="R74" s="1117"/>
      <c r="S74" s="1117"/>
      <c r="T74" s="1117"/>
      <c r="U74" s="1117"/>
      <c r="V74" s="1117"/>
      <c r="W74" s="1117"/>
      <c r="X74" s="1117"/>
      <c r="Y74" s="1117"/>
      <c r="Z74" s="1117"/>
      <c r="AA74" s="1117"/>
      <c r="AB74" s="1117"/>
      <c r="AC74" s="1117"/>
      <c r="AD74" s="1117"/>
      <c r="AE74" s="1118"/>
      <c r="AF74" s="996"/>
      <c r="AG74" s="996"/>
      <c r="AH74" s="996"/>
      <c r="AI74" s="1106"/>
      <c r="AJ74" s="1185"/>
      <c r="AK74" s="1186"/>
      <c r="AL74" s="1121"/>
      <c r="AM74" s="1122"/>
      <c r="AN74" s="1055"/>
      <c r="AO74" s="1056"/>
      <c r="AP74" s="1056"/>
      <c r="AQ74" s="1057"/>
      <c r="AR74" s="1102"/>
      <c r="AS74" s="1103"/>
      <c r="AT74" s="1102"/>
      <c r="AU74" s="1103"/>
      <c r="AV74" s="1104"/>
      <c r="AW74" s="1106"/>
      <c r="AX74" s="1108"/>
      <c r="AY74" s="1108"/>
      <c r="AZ74" s="1109"/>
      <c r="BA74" s="2"/>
    </row>
    <row r="75" spans="2:53" ht="6" customHeight="1" x14ac:dyDescent="0.2">
      <c r="B75" s="1127"/>
      <c r="C75" s="1114"/>
      <c r="D75" s="84"/>
      <c r="E75" s="85"/>
      <c r="F75" s="85"/>
      <c r="G75" s="85"/>
      <c r="H75" s="85"/>
      <c r="I75" s="85"/>
      <c r="J75" s="85"/>
      <c r="K75" s="42"/>
      <c r="L75" s="42"/>
      <c r="M75" s="42"/>
      <c r="N75" s="42"/>
      <c r="O75" s="42"/>
      <c r="P75" s="42"/>
      <c r="Q75" s="42"/>
      <c r="R75" s="42"/>
      <c r="S75" s="42"/>
      <c r="T75" s="42"/>
      <c r="U75" s="42"/>
      <c r="V75" s="42"/>
      <c r="W75" s="42"/>
      <c r="X75" s="42"/>
      <c r="Y75" s="42"/>
      <c r="Z75" s="42"/>
      <c r="AA75" s="42"/>
      <c r="AB75" s="42"/>
      <c r="AC75" s="42"/>
      <c r="AD75" s="42"/>
      <c r="AE75" s="42"/>
      <c r="AF75" s="49"/>
      <c r="AG75" s="49"/>
      <c r="AH75" s="49"/>
      <c r="AI75" s="1129"/>
      <c r="AJ75" s="49"/>
      <c r="AK75" s="49"/>
      <c r="AL75" s="49"/>
      <c r="AM75" s="49"/>
      <c r="AN75" s="1052"/>
      <c r="AO75" s="1053"/>
      <c r="AP75" s="1053"/>
      <c r="AQ75" s="1054"/>
      <c r="AR75" s="82"/>
      <c r="AS75" s="82"/>
      <c r="AT75" s="82"/>
      <c r="AU75" s="82"/>
      <c r="AV75" s="1105"/>
      <c r="AW75" s="1107"/>
      <c r="AX75" s="1110"/>
      <c r="AY75" s="1110"/>
      <c r="AZ75" s="1111"/>
      <c r="BA75" s="2"/>
    </row>
    <row r="76" spans="2:53" ht="23.25" customHeight="1" x14ac:dyDescent="0.2">
      <c r="B76" s="1112" t="s">
        <v>121</v>
      </c>
      <c r="C76" s="1114"/>
      <c r="D76" s="41"/>
      <c r="E76" s="41"/>
      <c r="F76" s="41"/>
      <c r="G76" s="41"/>
      <c r="H76" s="41"/>
      <c r="I76" s="41"/>
      <c r="J76" s="41"/>
      <c r="K76" s="1116"/>
      <c r="L76" s="1117"/>
      <c r="M76" s="1117"/>
      <c r="N76" s="1117"/>
      <c r="O76" s="1117"/>
      <c r="P76" s="1117"/>
      <c r="Q76" s="1117"/>
      <c r="R76" s="1117"/>
      <c r="S76" s="1117"/>
      <c r="T76" s="1117"/>
      <c r="U76" s="1117"/>
      <c r="V76" s="1117"/>
      <c r="W76" s="1117"/>
      <c r="X76" s="1117"/>
      <c r="Y76" s="1117"/>
      <c r="Z76" s="1117"/>
      <c r="AA76" s="1117"/>
      <c r="AB76" s="1117"/>
      <c r="AC76" s="1117"/>
      <c r="AD76" s="1117"/>
      <c r="AE76" s="1118"/>
      <c r="AF76" s="996"/>
      <c r="AG76" s="996"/>
      <c r="AH76" s="996"/>
      <c r="AI76" s="1106"/>
      <c r="AJ76" s="1185"/>
      <c r="AK76" s="1186"/>
      <c r="AL76" s="1121"/>
      <c r="AM76" s="1122"/>
      <c r="AN76" s="1055"/>
      <c r="AO76" s="1056"/>
      <c r="AP76" s="1056"/>
      <c r="AQ76" s="1057"/>
      <c r="AR76" s="1102"/>
      <c r="AS76" s="1103"/>
      <c r="AT76" s="1102"/>
      <c r="AU76" s="1103"/>
      <c r="AV76" s="1104"/>
      <c r="AW76" s="1106"/>
      <c r="AX76" s="1108"/>
      <c r="AY76" s="1108"/>
      <c r="AZ76" s="1109"/>
      <c r="BA76" s="2"/>
    </row>
    <row r="77" spans="2:53" ht="6" customHeight="1" x14ac:dyDescent="0.2">
      <c r="B77" s="1127"/>
      <c r="C77" s="1114"/>
      <c r="D77" s="84"/>
      <c r="E77" s="85"/>
      <c r="F77" s="85"/>
      <c r="G77" s="85"/>
      <c r="H77" s="85"/>
      <c r="I77" s="85"/>
      <c r="J77" s="85"/>
      <c r="K77" s="42"/>
      <c r="L77" s="42"/>
      <c r="M77" s="42"/>
      <c r="N77" s="42"/>
      <c r="O77" s="42"/>
      <c r="P77" s="42"/>
      <c r="Q77" s="42"/>
      <c r="R77" s="42"/>
      <c r="S77" s="42"/>
      <c r="T77" s="42"/>
      <c r="U77" s="42"/>
      <c r="V77" s="42"/>
      <c r="W77" s="42"/>
      <c r="X77" s="42"/>
      <c r="Y77" s="42"/>
      <c r="Z77" s="42"/>
      <c r="AA77" s="42"/>
      <c r="AB77" s="42"/>
      <c r="AC77" s="42"/>
      <c r="AD77" s="42"/>
      <c r="AE77" s="42"/>
      <c r="AF77" s="49"/>
      <c r="AG77" s="49"/>
      <c r="AH77" s="49"/>
      <c r="AI77" s="1129"/>
      <c r="AJ77" s="49"/>
      <c r="AK77" s="49"/>
      <c r="AL77" s="49"/>
      <c r="AM77" s="49"/>
      <c r="AN77" s="1052"/>
      <c r="AO77" s="1053"/>
      <c r="AP77" s="1053"/>
      <c r="AQ77" s="1054"/>
      <c r="AR77" s="82"/>
      <c r="AS77" s="82"/>
      <c r="AT77" s="82"/>
      <c r="AU77" s="82"/>
      <c r="AV77" s="1105"/>
      <c r="AW77" s="1107"/>
      <c r="AX77" s="1110"/>
      <c r="AY77" s="1110"/>
      <c r="AZ77" s="1111"/>
      <c r="BA77" s="2"/>
    </row>
    <row r="78" spans="2:53" ht="23.25" customHeight="1" x14ac:dyDescent="0.2">
      <c r="B78" s="1112" t="s">
        <v>122</v>
      </c>
      <c r="C78" s="1114"/>
      <c r="D78" s="41"/>
      <c r="E78" s="41"/>
      <c r="F78" s="41"/>
      <c r="G78" s="41"/>
      <c r="H78" s="41"/>
      <c r="I78" s="41"/>
      <c r="J78" s="41"/>
      <c r="K78" s="1116"/>
      <c r="L78" s="1117"/>
      <c r="M78" s="1117"/>
      <c r="N78" s="1117"/>
      <c r="O78" s="1117"/>
      <c r="P78" s="1117"/>
      <c r="Q78" s="1117"/>
      <c r="R78" s="1117"/>
      <c r="S78" s="1117"/>
      <c r="T78" s="1117"/>
      <c r="U78" s="1117"/>
      <c r="V78" s="1117"/>
      <c r="W78" s="1117"/>
      <c r="X78" s="1117"/>
      <c r="Y78" s="1117"/>
      <c r="Z78" s="1117"/>
      <c r="AA78" s="1117"/>
      <c r="AB78" s="1117"/>
      <c r="AC78" s="1117"/>
      <c r="AD78" s="1117"/>
      <c r="AE78" s="1118"/>
      <c r="AF78" s="996"/>
      <c r="AG78" s="996"/>
      <c r="AH78" s="996"/>
      <c r="AI78" s="1106"/>
      <c r="AJ78" s="1185"/>
      <c r="AK78" s="1186"/>
      <c r="AL78" s="1121"/>
      <c r="AM78" s="1122"/>
      <c r="AN78" s="1055"/>
      <c r="AO78" s="1056"/>
      <c r="AP78" s="1056"/>
      <c r="AQ78" s="1057"/>
      <c r="AR78" s="1102"/>
      <c r="AS78" s="1103"/>
      <c r="AT78" s="1102"/>
      <c r="AU78" s="1103"/>
      <c r="AV78" s="1104"/>
      <c r="AW78" s="1106"/>
      <c r="AX78" s="1108"/>
      <c r="AY78" s="1108"/>
      <c r="AZ78" s="1109"/>
      <c r="BA78" s="2"/>
    </row>
    <row r="79" spans="2:53" ht="6" customHeight="1" x14ac:dyDescent="0.2">
      <c r="B79" s="1127"/>
      <c r="C79" s="1114"/>
      <c r="D79" s="84"/>
      <c r="E79" s="85"/>
      <c r="F79" s="85"/>
      <c r="G79" s="85"/>
      <c r="H79" s="85"/>
      <c r="I79" s="85"/>
      <c r="J79" s="85"/>
      <c r="K79" s="42"/>
      <c r="L79" s="42"/>
      <c r="M79" s="42"/>
      <c r="N79" s="42"/>
      <c r="O79" s="42"/>
      <c r="P79" s="42"/>
      <c r="Q79" s="42"/>
      <c r="R79" s="42"/>
      <c r="S79" s="42"/>
      <c r="T79" s="42"/>
      <c r="U79" s="42"/>
      <c r="V79" s="42"/>
      <c r="W79" s="42"/>
      <c r="X79" s="42"/>
      <c r="Y79" s="42"/>
      <c r="Z79" s="42"/>
      <c r="AA79" s="42"/>
      <c r="AB79" s="42"/>
      <c r="AC79" s="42"/>
      <c r="AD79" s="42"/>
      <c r="AE79" s="42"/>
      <c r="AF79" s="49"/>
      <c r="AG79" s="49"/>
      <c r="AH79" s="49"/>
      <c r="AI79" s="1129"/>
      <c r="AJ79" s="49"/>
      <c r="AK79" s="49"/>
      <c r="AL79" s="49"/>
      <c r="AM79" s="49"/>
      <c r="AN79" s="1052"/>
      <c r="AO79" s="1053"/>
      <c r="AP79" s="1053"/>
      <c r="AQ79" s="1054"/>
      <c r="AR79" s="82"/>
      <c r="AS79" s="82"/>
      <c r="AT79" s="82"/>
      <c r="AU79" s="82"/>
      <c r="AV79" s="1105"/>
      <c r="AW79" s="1107"/>
      <c r="AX79" s="1110"/>
      <c r="AY79" s="1110"/>
      <c r="AZ79" s="1111"/>
      <c r="BA79" s="2"/>
    </row>
    <row r="80" spans="2:53" ht="23.25" customHeight="1" x14ac:dyDescent="0.2">
      <c r="B80" s="1112" t="s">
        <v>123</v>
      </c>
      <c r="C80" s="1114"/>
      <c r="D80" s="41"/>
      <c r="E80" s="41"/>
      <c r="F80" s="41"/>
      <c r="G80" s="41"/>
      <c r="H80" s="41"/>
      <c r="I80" s="41"/>
      <c r="J80" s="41"/>
      <c r="K80" s="1116"/>
      <c r="L80" s="1117"/>
      <c r="M80" s="1117"/>
      <c r="N80" s="1117"/>
      <c r="O80" s="1117"/>
      <c r="P80" s="1117"/>
      <c r="Q80" s="1117"/>
      <c r="R80" s="1117"/>
      <c r="S80" s="1117"/>
      <c r="T80" s="1117"/>
      <c r="U80" s="1117"/>
      <c r="V80" s="1117"/>
      <c r="W80" s="1117"/>
      <c r="X80" s="1117"/>
      <c r="Y80" s="1117"/>
      <c r="Z80" s="1117"/>
      <c r="AA80" s="1117"/>
      <c r="AB80" s="1117"/>
      <c r="AC80" s="1117"/>
      <c r="AD80" s="1117"/>
      <c r="AE80" s="1118"/>
      <c r="AF80" s="996"/>
      <c r="AG80" s="996"/>
      <c r="AH80" s="996"/>
      <c r="AI80" s="1106"/>
      <c r="AJ80" s="1185"/>
      <c r="AK80" s="1186"/>
      <c r="AL80" s="1121"/>
      <c r="AM80" s="1122"/>
      <c r="AN80" s="1055"/>
      <c r="AO80" s="1056"/>
      <c r="AP80" s="1056"/>
      <c r="AQ80" s="1057"/>
      <c r="AR80" s="1102"/>
      <c r="AS80" s="1103"/>
      <c r="AT80" s="1102"/>
      <c r="AU80" s="1103"/>
      <c r="AV80" s="1104"/>
      <c r="AW80" s="1106"/>
      <c r="AX80" s="1108"/>
      <c r="AY80" s="1108"/>
      <c r="AZ80" s="1109"/>
      <c r="BA80" s="2"/>
    </row>
    <row r="81" spans="2:53" ht="6" customHeight="1" x14ac:dyDescent="0.2">
      <c r="B81" s="1127"/>
      <c r="C81" s="1114"/>
      <c r="D81" s="84"/>
      <c r="E81" s="85"/>
      <c r="F81" s="85"/>
      <c r="G81" s="85"/>
      <c r="H81" s="85"/>
      <c r="I81" s="85"/>
      <c r="J81" s="85"/>
      <c r="K81" s="42"/>
      <c r="L81" s="42"/>
      <c r="M81" s="42"/>
      <c r="N81" s="42"/>
      <c r="O81" s="42"/>
      <c r="P81" s="42"/>
      <c r="Q81" s="42"/>
      <c r="R81" s="42"/>
      <c r="S81" s="42"/>
      <c r="T81" s="42"/>
      <c r="U81" s="42"/>
      <c r="V81" s="42"/>
      <c r="W81" s="42"/>
      <c r="X81" s="42"/>
      <c r="Y81" s="42"/>
      <c r="Z81" s="42"/>
      <c r="AA81" s="42"/>
      <c r="AB81" s="42"/>
      <c r="AC81" s="42"/>
      <c r="AD81" s="42"/>
      <c r="AE81" s="42"/>
      <c r="AF81" s="49"/>
      <c r="AG81" s="49"/>
      <c r="AH81" s="49"/>
      <c r="AI81" s="1129"/>
      <c r="AJ81" s="49"/>
      <c r="AK81" s="49"/>
      <c r="AL81" s="49"/>
      <c r="AM81" s="49"/>
      <c r="AN81" s="1052"/>
      <c r="AO81" s="1053"/>
      <c r="AP81" s="1053"/>
      <c r="AQ81" s="1054"/>
      <c r="AR81" s="82"/>
      <c r="AS81" s="82"/>
      <c r="AT81" s="82"/>
      <c r="AU81" s="82"/>
      <c r="AV81" s="1105"/>
      <c r="AW81" s="1107"/>
      <c r="AX81" s="1110"/>
      <c r="AY81" s="1110"/>
      <c r="AZ81" s="1111"/>
      <c r="BA81" s="2"/>
    </row>
    <row r="82" spans="2:53" ht="23.25" customHeight="1" x14ac:dyDescent="0.2">
      <c r="B82" s="1112" t="s">
        <v>124</v>
      </c>
      <c r="C82" s="1114"/>
      <c r="D82" s="41"/>
      <c r="E82" s="41"/>
      <c r="F82" s="41"/>
      <c r="G82" s="41"/>
      <c r="H82" s="41"/>
      <c r="I82" s="41"/>
      <c r="J82" s="41"/>
      <c r="K82" s="1116"/>
      <c r="L82" s="1117"/>
      <c r="M82" s="1117"/>
      <c r="N82" s="1117"/>
      <c r="O82" s="1117"/>
      <c r="P82" s="1117"/>
      <c r="Q82" s="1117"/>
      <c r="R82" s="1117"/>
      <c r="S82" s="1117"/>
      <c r="T82" s="1117"/>
      <c r="U82" s="1117"/>
      <c r="V82" s="1117"/>
      <c r="W82" s="1117"/>
      <c r="X82" s="1117"/>
      <c r="Y82" s="1117"/>
      <c r="Z82" s="1117"/>
      <c r="AA82" s="1117"/>
      <c r="AB82" s="1117"/>
      <c r="AC82" s="1117"/>
      <c r="AD82" s="1117"/>
      <c r="AE82" s="1118"/>
      <c r="AF82" s="996"/>
      <c r="AG82" s="996"/>
      <c r="AH82" s="996"/>
      <c r="AI82" s="1106"/>
      <c r="AJ82" s="1185"/>
      <c r="AK82" s="1186"/>
      <c r="AL82" s="1121"/>
      <c r="AM82" s="1122"/>
      <c r="AN82" s="1055"/>
      <c r="AO82" s="1056"/>
      <c r="AP82" s="1056"/>
      <c r="AQ82" s="1057"/>
      <c r="AR82" s="1102"/>
      <c r="AS82" s="1103"/>
      <c r="AT82" s="1102"/>
      <c r="AU82" s="1103"/>
      <c r="AV82" s="1104"/>
      <c r="AW82" s="1106"/>
      <c r="AX82" s="1108"/>
      <c r="AY82" s="1108"/>
      <c r="AZ82" s="1109"/>
      <c r="BA82" s="2"/>
    </row>
    <row r="83" spans="2:53" ht="6" customHeight="1" x14ac:dyDescent="0.2">
      <c r="B83" s="1127"/>
      <c r="C83" s="1114"/>
      <c r="D83" s="84"/>
      <c r="E83" s="85"/>
      <c r="F83" s="85"/>
      <c r="G83" s="85"/>
      <c r="H83" s="85"/>
      <c r="I83" s="85"/>
      <c r="J83" s="85"/>
      <c r="K83" s="42"/>
      <c r="L83" s="42"/>
      <c r="M83" s="42"/>
      <c r="N83" s="42"/>
      <c r="O83" s="42"/>
      <c r="P83" s="42"/>
      <c r="Q83" s="42"/>
      <c r="R83" s="42"/>
      <c r="S83" s="42"/>
      <c r="T83" s="42"/>
      <c r="U83" s="42"/>
      <c r="V83" s="42"/>
      <c r="W83" s="42"/>
      <c r="X83" s="42"/>
      <c r="Y83" s="42"/>
      <c r="Z83" s="42"/>
      <c r="AA83" s="42"/>
      <c r="AB83" s="42"/>
      <c r="AC83" s="42"/>
      <c r="AD83" s="42"/>
      <c r="AE83" s="42"/>
      <c r="AF83" s="49"/>
      <c r="AG83" s="49"/>
      <c r="AH83" s="49"/>
      <c r="AI83" s="1129"/>
      <c r="AJ83" s="49"/>
      <c r="AK83" s="49"/>
      <c r="AL83" s="49"/>
      <c r="AM83" s="49"/>
      <c r="AN83" s="1052"/>
      <c r="AO83" s="1053"/>
      <c r="AP83" s="1053"/>
      <c r="AQ83" s="1054"/>
      <c r="AR83" s="82"/>
      <c r="AS83" s="82"/>
      <c r="AT83" s="82"/>
      <c r="AU83" s="82"/>
      <c r="AV83" s="1105"/>
      <c r="AW83" s="1107"/>
      <c r="AX83" s="1110"/>
      <c r="AY83" s="1110"/>
      <c r="AZ83" s="1111"/>
      <c r="BA83" s="2"/>
    </row>
    <row r="84" spans="2:53" ht="23.25" customHeight="1" x14ac:dyDescent="0.2">
      <c r="B84" s="1112" t="s">
        <v>125</v>
      </c>
      <c r="C84" s="1114"/>
      <c r="D84" s="41"/>
      <c r="E84" s="41"/>
      <c r="F84" s="41"/>
      <c r="G84" s="41"/>
      <c r="H84" s="41"/>
      <c r="I84" s="41"/>
      <c r="J84" s="41"/>
      <c r="K84" s="1116"/>
      <c r="L84" s="1117"/>
      <c r="M84" s="1117"/>
      <c r="N84" s="1117"/>
      <c r="O84" s="1117"/>
      <c r="P84" s="1117"/>
      <c r="Q84" s="1117"/>
      <c r="R84" s="1117"/>
      <c r="S84" s="1117"/>
      <c r="T84" s="1117"/>
      <c r="U84" s="1117"/>
      <c r="V84" s="1117"/>
      <c r="W84" s="1117"/>
      <c r="X84" s="1117"/>
      <c r="Y84" s="1117"/>
      <c r="Z84" s="1117"/>
      <c r="AA84" s="1117"/>
      <c r="AB84" s="1117"/>
      <c r="AC84" s="1117"/>
      <c r="AD84" s="1117"/>
      <c r="AE84" s="1118"/>
      <c r="AF84" s="996"/>
      <c r="AG84" s="996"/>
      <c r="AH84" s="996"/>
      <c r="AI84" s="1106"/>
      <c r="AJ84" s="1185"/>
      <c r="AK84" s="1186"/>
      <c r="AL84" s="1121"/>
      <c r="AM84" s="1122"/>
      <c r="AN84" s="1055"/>
      <c r="AO84" s="1056"/>
      <c r="AP84" s="1056"/>
      <c r="AQ84" s="1057"/>
      <c r="AR84" s="1102"/>
      <c r="AS84" s="1103"/>
      <c r="AT84" s="1102"/>
      <c r="AU84" s="1103"/>
      <c r="AV84" s="1104"/>
      <c r="AW84" s="1106"/>
      <c r="AX84" s="1108"/>
      <c r="AY84" s="1108"/>
      <c r="AZ84" s="1109"/>
      <c r="BA84" s="2"/>
    </row>
    <row r="85" spans="2:53" ht="6" customHeight="1" x14ac:dyDescent="0.2">
      <c r="B85" s="1127"/>
      <c r="C85" s="1114"/>
      <c r="D85" s="84"/>
      <c r="E85" s="85"/>
      <c r="F85" s="85"/>
      <c r="G85" s="85"/>
      <c r="H85" s="85"/>
      <c r="I85" s="85"/>
      <c r="J85" s="85"/>
      <c r="K85" s="42"/>
      <c r="L85" s="42"/>
      <c r="M85" s="42"/>
      <c r="N85" s="42"/>
      <c r="O85" s="42"/>
      <c r="P85" s="42"/>
      <c r="Q85" s="42"/>
      <c r="R85" s="42"/>
      <c r="S85" s="42"/>
      <c r="T85" s="42"/>
      <c r="U85" s="42"/>
      <c r="V85" s="42"/>
      <c r="W85" s="42"/>
      <c r="X85" s="42"/>
      <c r="Y85" s="42"/>
      <c r="Z85" s="42"/>
      <c r="AA85" s="42"/>
      <c r="AB85" s="42"/>
      <c r="AC85" s="42"/>
      <c r="AD85" s="42"/>
      <c r="AE85" s="42"/>
      <c r="AF85" s="49"/>
      <c r="AG85" s="49"/>
      <c r="AH85" s="49"/>
      <c r="AI85" s="1129"/>
      <c r="AJ85" s="49"/>
      <c r="AK85" s="49"/>
      <c r="AL85" s="49"/>
      <c r="AM85" s="49"/>
      <c r="AN85" s="1052"/>
      <c r="AO85" s="1053"/>
      <c r="AP85" s="1053"/>
      <c r="AQ85" s="1054"/>
      <c r="AR85" s="82"/>
      <c r="AS85" s="82"/>
      <c r="AT85" s="82"/>
      <c r="AU85" s="82"/>
      <c r="AV85" s="1105"/>
      <c r="AW85" s="1107"/>
      <c r="AX85" s="1110"/>
      <c r="AY85" s="1110"/>
      <c r="AZ85" s="1111"/>
      <c r="BA85" s="2"/>
    </row>
    <row r="86" spans="2:53" ht="23.25" customHeight="1" x14ac:dyDescent="0.2">
      <c r="B86" s="1112" t="s">
        <v>126</v>
      </c>
      <c r="C86" s="1114"/>
      <c r="D86" s="41"/>
      <c r="E86" s="41"/>
      <c r="F86" s="41"/>
      <c r="G86" s="41"/>
      <c r="H86" s="41"/>
      <c r="I86" s="41"/>
      <c r="J86" s="41"/>
      <c r="K86" s="1116"/>
      <c r="L86" s="1117"/>
      <c r="M86" s="1117"/>
      <c r="N86" s="1117"/>
      <c r="O86" s="1117"/>
      <c r="P86" s="1117"/>
      <c r="Q86" s="1117"/>
      <c r="R86" s="1117"/>
      <c r="S86" s="1117"/>
      <c r="T86" s="1117"/>
      <c r="U86" s="1117"/>
      <c r="V86" s="1117"/>
      <c r="W86" s="1117"/>
      <c r="X86" s="1117"/>
      <c r="Y86" s="1117"/>
      <c r="Z86" s="1117"/>
      <c r="AA86" s="1117"/>
      <c r="AB86" s="1117"/>
      <c r="AC86" s="1117"/>
      <c r="AD86" s="1117"/>
      <c r="AE86" s="1118"/>
      <c r="AF86" s="996"/>
      <c r="AG86" s="996"/>
      <c r="AH86" s="996"/>
      <c r="AI86" s="1106"/>
      <c r="AJ86" s="1185"/>
      <c r="AK86" s="1186"/>
      <c r="AL86" s="1121"/>
      <c r="AM86" s="1122"/>
      <c r="AN86" s="1055"/>
      <c r="AO86" s="1056"/>
      <c r="AP86" s="1056"/>
      <c r="AQ86" s="1057"/>
      <c r="AR86" s="1102"/>
      <c r="AS86" s="1103"/>
      <c r="AT86" s="1102"/>
      <c r="AU86" s="1103"/>
      <c r="AV86" s="1104"/>
      <c r="AW86" s="1106"/>
      <c r="AX86" s="1108"/>
      <c r="AY86" s="1108"/>
      <c r="AZ86" s="1109"/>
      <c r="BA86" s="2"/>
    </row>
    <row r="87" spans="2:53" ht="6" customHeight="1" x14ac:dyDescent="0.2">
      <c r="B87" s="1127"/>
      <c r="C87" s="1114"/>
      <c r="D87" s="84"/>
      <c r="E87" s="85"/>
      <c r="F87" s="85"/>
      <c r="G87" s="85"/>
      <c r="H87" s="85"/>
      <c r="I87" s="85"/>
      <c r="J87" s="85"/>
      <c r="K87" s="42"/>
      <c r="L87" s="42"/>
      <c r="M87" s="42"/>
      <c r="N87" s="42"/>
      <c r="O87" s="42"/>
      <c r="P87" s="42"/>
      <c r="Q87" s="42"/>
      <c r="R87" s="42"/>
      <c r="S87" s="42"/>
      <c r="T87" s="42"/>
      <c r="U87" s="42"/>
      <c r="V87" s="42"/>
      <c r="W87" s="42"/>
      <c r="X87" s="42"/>
      <c r="Y87" s="42"/>
      <c r="Z87" s="42"/>
      <c r="AA87" s="42"/>
      <c r="AB87" s="42"/>
      <c r="AC87" s="42"/>
      <c r="AD87" s="42"/>
      <c r="AE87" s="42"/>
      <c r="AF87" s="49"/>
      <c r="AG87" s="49"/>
      <c r="AH87" s="49"/>
      <c r="AI87" s="1129"/>
      <c r="AJ87" s="49"/>
      <c r="AK87" s="49"/>
      <c r="AL87" s="49"/>
      <c r="AM87" s="49"/>
      <c r="AN87" s="1052"/>
      <c r="AO87" s="1053"/>
      <c r="AP87" s="1053"/>
      <c r="AQ87" s="1054"/>
      <c r="AR87" s="82"/>
      <c r="AS87" s="82"/>
      <c r="AT87" s="82"/>
      <c r="AU87" s="82"/>
      <c r="AV87" s="1105"/>
      <c r="AW87" s="1107"/>
      <c r="AX87" s="1110"/>
      <c r="AY87" s="1110"/>
      <c r="AZ87" s="1111"/>
      <c r="BA87" s="2"/>
    </row>
    <row r="88" spans="2:53" ht="23.25" customHeight="1" x14ac:dyDescent="0.2">
      <c r="B88" s="1112" t="s">
        <v>127</v>
      </c>
      <c r="C88" s="1114"/>
      <c r="D88" s="41"/>
      <c r="E88" s="41"/>
      <c r="F88" s="41"/>
      <c r="G88" s="41"/>
      <c r="H88" s="41"/>
      <c r="I88" s="41"/>
      <c r="J88" s="41"/>
      <c r="K88" s="1116"/>
      <c r="L88" s="1117"/>
      <c r="M88" s="1117"/>
      <c r="N88" s="1117"/>
      <c r="O88" s="1117"/>
      <c r="P88" s="1117"/>
      <c r="Q88" s="1117"/>
      <c r="R88" s="1117"/>
      <c r="S88" s="1117"/>
      <c r="T88" s="1117"/>
      <c r="U88" s="1117"/>
      <c r="V88" s="1117"/>
      <c r="W88" s="1117"/>
      <c r="X88" s="1117"/>
      <c r="Y88" s="1117"/>
      <c r="Z88" s="1117"/>
      <c r="AA88" s="1117"/>
      <c r="AB88" s="1117"/>
      <c r="AC88" s="1117"/>
      <c r="AD88" s="1117"/>
      <c r="AE88" s="1118"/>
      <c r="AF88" s="996"/>
      <c r="AG88" s="996"/>
      <c r="AH88" s="996"/>
      <c r="AI88" s="1106"/>
      <c r="AJ88" s="1185"/>
      <c r="AK88" s="1186"/>
      <c r="AL88" s="1121"/>
      <c r="AM88" s="1122"/>
      <c r="AN88" s="1055"/>
      <c r="AO88" s="1056"/>
      <c r="AP88" s="1056"/>
      <c r="AQ88" s="1057"/>
      <c r="AR88" s="1102"/>
      <c r="AS88" s="1103"/>
      <c r="AT88" s="1102"/>
      <c r="AU88" s="1103"/>
      <c r="AV88" s="1104"/>
      <c r="AW88" s="1106"/>
      <c r="AX88" s="1108"/>
      <c r="AY88" s="1108"/>
      <c r="AZ88" s="1109"/>
      <c r="BA88" s="2"/>
    </row>
    <row r="89" spans="2:53" ht="6" customHeight="1" x14ac:dyDescent="0.2">
      <c r="B89" s="1127"/>
      <c r="C89" s="1114"/>
      <c r="D89" s="84"/>
      <c r="E89" s="85"/>
      <c r="F89" s="85"/>
      <c r="G89" s="85"/>
      <c r="H89" s="85"/>
      <c r="I89" s="85"/>
      <c r="J89" s="85"/>
      <c r="K89" s="42"/>
      <c r="L89" s="42"/>
      <c r="M89" s="42"/>
      <c r="N89" s="42"/>
      <c r="O89" s="42"/>
      <c r="P89" s="42"/>
      <c r="Q89" s="42"/>
      <c r="R89" s="42"/>
      <c r="S89" s="42"/>
      <c r="T89" s="42"/>
      <c r="U89" s="42"/>
      <c r="V89" s="42"/>
      <c r="W89" s="42"/>
      <c r="X89" s="42"/>
      <c r="Y89" s="42"/>
      <c r="Z89" s="42"/>
      <c r="AA89" s="42"/>
      <c r="AB89" s="42"/>
      <c r="AC89" s="42"/>
      <c r="AD89" s="42"/>
      <c r="AE89" s="42"/>
      <c r="AF89" s="49"/>
      <c r="AG89" s="49"/>
      <c r="AH89" s="49"/>
      <c r="AI89" s="1129"/>
      <c r="AJ89" s="49"/>
      <c r="AK89" s="49"/>
      <c r="AL89" s="49"/>
      <c r="AM89" s="49"/>
      <c r="AN89" s="1052"/>
      <c r="AO89" s="1053"/>
      <c r="AP89" s="1053"/>
      <c r="AQ89" s="1054"/>
      <c r="AR89" s="82"/>
      <c r="AS89" s="82"/>
      <c r="AT89" s="82"/>
      <c r="AU89" s="82"/>
      <c r="AV89" s="1105"/>
      <c r="AW89" s="1107"/>
      <c r="AX89" s="1110"/>
      <c r="AY89" s="1110"/>
      <c r="AZ89" s="1111"/>
      <c r="BA89" s="2"/>
    </row>
    <row r="90" spans="2:53" ht="23.25" customHeight="1" x14ac:dyDescent="0.2">
      <c r="B90" s="1112" t="s">
        <v>128</v>
      </c>
      <c r="C90" s="1114"/>
      <c r="D90" s="41"/>
      <c r="E90" s="41"/>
      <c r="F90" s="41"/>
      <c r="G90" s="41"/>
      <c r="H90" s="41"/>
      <c r="I90" s="41"/>
      <c r="J90" s="41"/>
      <c r="K90" s="1116"/>
      <c r="L90" s="1117"/>
      <c r="M90" s="1117"/>
      <c r="N90" s="1117"/>
      <c r="O90" s="1117"/>
      <c r="P90" s="1117"/>
      <c r="Q90" s="1117"/>
      <c r="R90" s="1117"/>
      <c r="S90" s="1117"/>
      <c r="T90" s="1117"/>
      <c r="U90" s="1117"/>
      <c r="V90" s="1117"/>
      <c r="W90" s="1117"/>
      <c r="X90" s="1117"/>
      <c r="Y90" s="1117"/>
      <c r="Z90" s="1117"/>
      <c r="AA90" s="1117"/>
      <c r="AB90" s="1117"/>
      <c r="AC90" s="1117"/>
      <c r="AD90" s="1117"/>
      <c r="AE90" s="1118"/>
      <c r="AF90" s="996"/>
      <c r="AG90" s="996"/>
      <c r="AH90" s="996"/>
      <c r="AI90" s="1106"/>
      <c r="AJ90" s="1185"/>
      <c r="AK90" s="1186"/>
      <c r="AL90" s="1121"/>
      <c r="AM90" s="1122"/>
      <c r="AN90" s="1055"/>
      <c r="AO90" s="1056"/>
      <c r="AP90" s="1056"/>
      <c r="AQ90" s="1057"/>
      <c r="AR90" s="1102"/>
      <c r="AS90" s="1103"/>
      <c r="AT90" s="1102"/>
      <c r="AU90" s="1103"/>
      <c r="AV90" s="1104"/>
      <c r="AW90" s="1106"/>
      <c r="AX90" s="1108"/>
      <c r="AY90" s="1108"/>
      <c r="AZ90" s="1109"/>
      <c r="BA90" s="2"/>
    </row>
    <row r="91" spans="2:53" ht="6" customHeight="1" x14ac:dyDescent="0.2">
      <c r="B91" s="1127"/>
      <c r="C91" s="1114"/>
      <c r="D91" s="84"/>
      <c r="E91" s="85"/>
      <c r="F91" s="85"/>
      <c r="G91" s="85"/>
      <c r="H91" s="85"/>
      <c r="I91" s="85"/>
      <c r="J91" s="85"/>
      <c r="K91" s="42"/>
      <c r="L91" s="42"/>
      <c r="M91" s="42"/>
      <c r="N91" s="42"/>
      <c r="O91" s="42"/>
      <c r="P91" s="42"/>
      <c r="Q91" s="42"/>
      <c r="R91" s="42"/>
      <c r="S91" s="42"/>
      <c r="T91" s="42"/>
      <c r="U91" s="42"/>
      <c r="V91" s="42"/>
      <c r="W91" s="42"/>
      <c r="X91" s="42"/>
      <c r="Y91" s="42"/>
      <c r="Z91" s="42"/>
      <c r="AA91" s="42"/>
      <c r="AB91" s="42"/>
      <c r="AC91" s="42"/>
      <c r="AD91" s="42"/>
      <c r="AE91" s="42"/>
      <c r="AF91" s="49"/>
      <c r="AG91" s="49"/>
      <c r="AH91" s="49"/>
      <c r="AI91" s="1129"/>
      <c r="AJ91" s="49"/>
      <c r="AK91" s="49"/>
      <c r="AL91" s="49"/>
      <c r="AM91" s="49"/>
      <c r="AN91" s="1052"/>
      <c r="AO91" s="1053"/>
      <c r="AP91" s="1053"/>
      <c r="AQ91" s="1054"/>
      <c r="AR91" s="82"/>
      <c r="AS91" s="82"/>
      <c r="AT91" s="82"/>
      <c r="AU91" s="82"/>
      <c r="AV91" s="1105"/>
      <c r="AW91" s="1107"/>
      <c r="AX91" s="1110"/>
      <c r="AY91" s="1110"/>
      <c r="AZ91" s="1111"/>
      <c r="BA91" s="2"/>
    </row>
    <row r="92" spans="2:53" ht="23.25" customHeight="1" x14ac:dyDescent="0.2">
      <c r="B92" s="1112" t="s">
        <v>129</v>
      </c>
      <c r="C92" s="1114"/>
      <c r="D92" s="41"/>
      <c r="E92" s="41"/>
      <c r="F92" s="41"/>
      <c r="G92" s="41"/>
      <c r="H92" s="41"/>
      <c r="I92" s="41"/>
      <c r="J92" s="41"/>
      <c r="K92" s="1116"/>
      <c r="L92" s="1117"/>
      <c r="M92" s="1117"/>
      <c r="N92" s="1117"/>
      <c r="O92" s="1117"/>
      <c r="P92" s="1117"/>
      <c r="Q92" s="1117"/>
      <c r="R92" s="1117"/>
      <c r="S92" s="1117"/>
      <c r="T92" s="1117"/>
      <c r="U92" s="1117"/>
      <c r="V92" s="1117"/>
      <c r="W92" s="1117"/>
      <c r="X92" s="1117"/>
      <c r="Y92" s="1117"/>
      <c r="Z92" s="1117"/>
      <c r="AA92" s="1117"/>
      <c r="AB92" s="1117"/>
      <c r="AC92" s="1117"/>
      <c r="AD92" s="1117"/>
      <c r="AE92" s="1118"/>
      <c r="AF92" s="996"/>
      <c r="AG92" s="996"/>
      <c r="AH92" s="996"/>
      <c r="AI92" s="1106"/>
      <c r="AJ92" s="1185"/>
      <c r="AK92" s="1186"/>
      <c r="AL92" s="1121"/>
      <c r="AM92" s="1122"/>
      <c r="AN92" s="1055"/>
      <c r="AO92" s="1056"/>
      <c r="AP92" s="1056"/>
      <c r="AQ92" s="1057"/>
      <c r="AR92" s="1102"/>
      <c r="AS92" s="1103"/>
      <c r="AT92" s="1102"/>
      <c r="AU92" s="1103"/>
      <c r="AV92" s="1104"/>
      <c r="AW92" s="1106"/>
      <c r="AX92" s="1108"/>
      <c r="AY92" s="1108"/>
      <c r="AZ92" s="1109"/>
      <c r="BA92" s="2"/>
    </row>
    <row r="93" spans="2:53" ht="6" customHeight="1" x14ac:dyDescent="0.2">
      <c r="B93" s="1127"/>
      <c r="C93" s="1114"/>
      <c r="D93" s="84"/>
      <c r="E93" s="85"/>
      <c r="F93" s="85"/>
      <c r="G93" s="85"/>
      <c r="H93" s="85"/>
      <c r="I93" s="85"/>
      <c r="J93" s="85"/>
      <c r="K93" s="42"/>
      <c r="L93" s="42"/>
      <c r="M93" s="42"/>
      <c r="N93" s="42"/>
      <c r="O93" s="42"/>
      <c r="P93" s="42"/>
      <c r="Q93" s="42"/>
      <c r="R93" s="42"/>
      <c r="S93" s="42"/>
      <c r="T93" s="42"/>
      <c r="U93" s="42"/>
      <c r="V93" s="42"/>
      <c r="W93" s="42"/>
      <c r="X93" s="42"/>
      <c r="Y93" s="42"/>
      <c r="Z93" s="42"/>
      <c r="AA93" s="42"/>
      <c r="AB93" s="42"/>
      <c r="AC93" s="42"/>
      <c r="AD93" s="42"/>
      <c r="AE93" s="42"/>
      <c r="AF93" s="49"/>
      <c r="AG93" s="49"/>
      <c r="AH93" s="49"/>
      <c r="AI93" s="1129"/>
      <c r="AJ93" s="49"/>
      <c r="AK93" s="49"/>
      <c r="AL93" s="49"/>
      <c r="AM93" s="49"/>
      <c r="AN93" s="1052"/>
      <c r="AO93" s="1053"/>
      <c r="AP93" s="1053"/>
      <c r="AQ93" s="1054"/>
      <c r="AR93" s="82"/>
      <c r="AS93" s="82"/>
      <c r="AT93" s="82"/>
      <c r="AU93" s="82"/>
      <c r="AV93" s="1105"/>
      <c r="AW93" s="1107"/>
      <c r="AX93" s="1110"/>
      <c r="AY93" s="1110"/>
      <c r="AZ93" s="1111"/>
      <c r="BA93" s="2"/>
    </row>
    <row r="94" spans="2:53" ht="23.25" customHeight="1" x14ac:dyDescent="0.2">
      <c r="B94" s="1112" t="s">
        <v>130</v>
      </c>
      <c r="C94" s="1114"/>
      <c r="D94" s="41"/>
      <c r="E94" s="41"/>
      <c r="F94" s="41"/>
      <c r="G94" s="41"/>
      <c r="H94" s="41"/>
      <c r="I94" s="41"/>
      <c r="J94" s="41"/>
      <c r="K94" s="1116"/>
      <c r="L94" s="1117"/>
      <c r="M94" s="1117"/>
      <c r="N94" s="1117"/>
      <c r="O94" s="1117"/>
      <c r="P94" s="1117"/>
      <c r="Q94" s="1117"/>
      <c r="R94" s="1117"/>
      <c r="S94" s="1117"/>
      <c r="T94" s="1117"/>
      <c r="U94" s="1117"/>
      <c r="V94" s="1117"/>
      <c r="W94" s="1117"/>
      <c r="X94" s="1117"/>
      <c r="Y94" s="1117"/>
      <c r="Z94" s="1117"/>
      <c r="AA94" s="1117"/>
      <c r="AB94" s="1117"/>
      <c r="AC94" s="1117"/>
      <c r="AD94" s="1117"/>
      <c r="AE94" s="1118"/>
      <c r="AF94" s="996"/>
      <c r="AG94" s="996"/>
      <c r="AH94" s="996"/>
      <c r="AI94" s="1106"/>
      <c r="AJ94" s="1185"/>
      <c r="AK94" s="1186"/>
      <c r="AL94" s="1121"/>
      <c r="AM94" s="1122"/>
      <c r="AN94" s="1055"/>
      <c r="AO94" s="1056"/>
      <c r="AP94" s="1056"/>
      <c r="AQ94" s="1057"/>
      <c r="AR94" s="1102"/>
      <c r="AS94" s="1103"/>
      <c r="AT94" s="1102"/>
      <c r="AU94" s="1103"/>
      <c r="AV94" s="1104"/>
      <c r="AW94" s="1106"/>
      <c r="AX94" s="1108"/>
      <c r="AY94" s="1108"/>
      <c r="AZ94" s="1109"/>
      <c r="BA94" s="2"/>
    </row>
    <row r="95" spans="2:53" ht="6" customHeight="1" x14ac:dyDescent="0.2">
      <c r="B95" s="1127"/>
      <c r="C95" s="1114"/>
      <c r="D95" s="84"/>
      <c r="E95" s="85"/>
      <c r="F95" s="85"/>
      <c r="G95" s="85"/>
      <c r="H95" s="85"/>
      <c r="I95" s="85"/>
      <c r="J95" s="85"/>
      <c r="K95" s="42"/>
      <c r="L95" s="42"/>
      <c r="M95" s="42"/>
      <c r="N95" s="42"/>
      <c r="O95" s="42"/>
      <c r="P95" s="42"/>
      <c r="Q95" s="42"/>
      <c r="R95" s="42"/>
      <c r="S95" s="42"/>
      <c r="T95" s="42"/>
      <c r="U95" s="42"/>
      <c r="V95" s="42"/>
      <c r="W95" s="42"/>
      <c r="X95" s="42"/>
      <c r="Y95" s="42"/>
      <c r="Z95" s="42"/>
      <c r="AA95" s="42"/>
      <c r="AB95" s="42"/>
      <c r="AC95" s="42"/>
      <c r="AD95" s="42"/>
      <c r="AE95" s="42"/>
      <c r="AF95" s="49"/>
      <c r="AG95" s="49"/>
      <c r="AH95" s="49"/>
      <c r="AI95" s="1129"/>
      <c r="AJ95" s="49"/>
      <c r="AK95" s="49"/>
      <c r="AL95" s="49"/>
      <c r="AM95" s="49"/>
      <c r="AN95" s="1052"/>
      <c r="AO95" s="1053"/>
      <c r="AP95" s="1053"/>
      <c r="AQ95" s="1054"/>
      <c r="AR95" s="82"/>
      <c r="AS95" s="82"/>
      <c r="AT95" s="82"/>
      <c r="AU95" s="82"/>
      <c r="AV95" s="1105"/>
      <c r="AW95" s="1107"/>
      <c r="AX95" s="1110"/>
      <c r="AY95" s="1110"/>
      <c r="AZ95" s="1111"/>
      <c r="BA95" s="2"/>
    </row>
    <row r="96" spans="2:53" ht="23.25" customHeight="1" x14ac:dyDescent="0.2">
      <c r="B96" s="1112" t="s">
        <v>131</v>
      </c>
      <c r="C96" s="1114"/>
      <c r="D96" s="43"/>
      <c r="E96" s="43"/>
      <c r="F96" s="43"/>
      <c r="G96" s="43"/>
      <c r="H96" s="43"/>
      <c r="I96" s="43"/>
      <c r="J96" s="43"/>
      <c r="K96" s="1116"/>
      <c r="L96" s="1117"/>
      <c r="M96" s="1117"/>
      <c r="N96" s="1117"/>
      <c r="O96" s="1117"/>
      <c r="P96" s="1117"/>
      <c r="Q96" s="1117"/>
      <c r="R96" s="1117"/>
      <c r="S96" s="1117"/>
      <c r="T96" s="1117"/>
      <c r="U96" s="1117"/>
      <c r="V96" s="1117"/>
      <c r="W96" s="1117"/>
      <c r="X96" s="1117"/>
      <c r="Y96" s="1117"/>
      <c r="Z96" s="1117"/>
      <c r="AA96" s="1117"/>
      <c r="AB96" s="1117"/>
      <c r="AC96" s="1117"/>
      <c r="AD96" s="1117"/>
      <c r="AE96" s="1118"/>
      <c r="AF96" s="1128"/>
      <c r="AG96" s="1128"/>
      <c r="AH96" s="1128"/>
      <c r="AI96" s="1106"/>
      <c r="AJ96" s="1185"/>
      <c r="AK96" s="1186"/>
      <c r="AL96" s="1121"/>
      <c r="AM96" s="1122"/>
      <c r="AN96" s="1055"/>
      <c r="AO96" s="1056"/>
      <c r="AP96" s="1056"/>
      <c r="AQ96" s="1057"/>
      <c r="AR96" s="1102"/>
      <c r="AS96" s="1103"/>
      <c r="AT96" s="1102"/>
      <c r="AU96" s="1103"/>
      <c r="AV96" s="1104"/>
      <c r="AW96" s="1106"/>
      <c r="AX96" s="1108"/>
      <c r="AY96" s="1108"/>
      <c r="AZ96" s="1109"/>
      <c r="BA96" s="2"/>
    </row>
    <row r="97" spans="2:58" ht="6" customHeight="1" x14ac:dyDescent="0.2">
      <c r="B97" s="1127"/>
      <c r="C97" s="1114"/>
      <c r="D97" s="84"/>
      <c r="E97" s="85"/>
      <c r="F97" s="85"/>
      <c r="G97" s="85"/>
      <c r="H97" s="85"/>
      <c r="I97" s="85"/>
      <c r="J97" s="85"/>
      <c r="K97" s="42"/>
      <c r="L97" s="42"/>
      <c r="M97" s="42"/>
      <c r="N97" s="42"/>
      <c r="O97" s="42"/>
      <c r="P97" s="42"/>
      <c r="Q97" s="42"/>
      <c r="R97" s="42"/>
      <c r="S97" s="42"/>
      <c r="T97" s="42"/>
      <c r="U97" s="42"/>
      <c r="V97" s="42"/>
      <c r="W97" s="42"/>
      <c r="X97" s="42"/>
      <c r="Y97" s="42"/>
      <c r="Z97" s="42"/>
      <c r="AA97" s="42"/>
      <c r="AB97" s="42"/>
      <c r="AC97" s="42"/>
      <c r="AD97" s="42"/>
      <c r="AE97" s="42"/>
      <c r="AF97" s="49"/>
      <c r="AG97" s="49"/>
      <c r="AH97" s="49"/>
      <c r="AI97" s="1129"/>
      <c r="AJ97" s="49"/>
      <c r="AK97" s="49"/>
      <c r="AL97" s="49"/>
      <c r="AM97" s="49"/>
      <c r="AN97" s="1052"/>
      <c r="AO97" s="1053"/>
      <c r="AP97" s="1053"/>
      <c r="AQ97" s="1054"/>
      <c r="AR97" s="82"/>
      <c r="AS97" s="82"/>
      <c r="AT97" s="82"/>
      <c r="AU97" s="82"/>
      <c r="AV97" s="1105"/>
      <c r="AW97" s="1107"/>
      <c r="AX97" s="1110"/>
      <c r="AY97" s="1110"/>
      <c r="AZ97" s="1111"/>
      <c r="BA97" s="2"/>
    </row>
    <row r="98" spans="2:58" ht="23.25" customHeight="1" x14ac:dyDescent="0.2">
      <c r="B98" s="1112" t="s">
        <v>132</v>
      </c>
      <c r="C98" s="1114"/>
      <c r="D98" s="41"/>
      <c r="E98" s="41"/>
      <c r="F98" s="41"/>
      <c r="G98" s="41"/>
      <c r="H98" s="41"/>
      <c r="I98" s="41"/>
      <c r="J98" s="41"/>
      <c r="K98" s="1116"/>
      <c r="L98" s="1117"/>
      <c r="M98" s="1117"/>
      <c r="N98" s="1117"/>
      <c r="O98" s="1117"/>
      <c r="P98" s="1117"/>
      <c r="Q98" s="1117"/>
      <c r="R98" s="1117"/>
      <c r="S98" s="1117"/>
      <c r="T98" s="1117"/>
      <c r="U98" s="1117"/>
      <c r="V98" s="1117"/>
      <c r="W98" s="1117"/>
      <c r="X98" s="1117"/>
      <c r="Y98" s="1117"/>
      <c r="Z98" s="1117"/>
      <c r="AA98" s="1117"/>
      <c r="AB98" s="1117"/>
      <c r="AC98" s="1117"/>
      <c r="AD98" s="1117"/>
      <c r="AE98" s="1118"/>
      <c r="AF98" s="996"/>
      <c r="AG98" s="996"/>
      <c r="AH98" s="996"/>
      <c r="AI98" s="1106"/>
      <c r="AJ98" s="1185"/>
      <c r="AK98" s="1186"/>
      <c r="AL98" s="1121"/>
      <c r="AM98" s="1122"/>
      <c r="AN98" s="1055"/>
      <c r="AO98" s="1056"/>
      <c r="AP98" s="1056"/>
      <c r="AQ98" s="1057"/>
      <c r="AR98" s="1102"/>
      <c r="AS98" s="1103"/>
      <c r="AT98" s="1102"/>
      <c r="AU98" s="1103"/>
      <c r="AV98" s="1104"/>
      <c r="AW98" s="1106"/>
      <c r="AX98" s="1108"/>
      <c r="AY98" s="1108"/>
      <c r="AZ98" s="1109"/>
      <c r="BA98" s="2"/>
    </row>
    <row r="99" spans="2:58" ht="6" customHeight="1" thickBot="1" x14ac:dyDescent="0.25">
      <c r="B99" s="1113"/>
      <c r="C99" s="1115"/>
      <c r="D99" s="86"/>
      <c r="E99" s="86"/>
      <c r="F99" s="86"/>
      <c r="G99" s="86"/>
      <c r="H99" s="86"/>
      <c r="I99" s="86"/>
      <c r="J99" s="86"/>
      <c r="K99" s="44"/>
      <c r="L99" s="44"/>
      <c r="M99" s="44"/>
      <c r="N99" s="44"/>
      <c r="O99" s="44"/>
      <c r="P99" s="44"/>
      <c r="Q99" s="44"/>
      <c r="R99" s="44"/>
      <c r="S99" s="44"/>
      <c r="T99" s="44"/>
      <c r="U99" s="44"/>
      <c r="V99" s="44"/>
      <c r="W99" s="44"/>
      <c r="X99" s="44"/>
      <c r="Y99" s="44"/>
      <c r="Z99" s="44"/>
      <c r="AA99" s="44"/>
      <c r="AB99" s="44"/>
      <c r="AC99" s="44"/>
      <c r="AD99" s="44"/>
      <c r="AE99" s="44"/>
      <c r="AF99" s="50"/>
      <c r="AG99" s="50"/>
      <c r="AH99" s="50"/>
      <c r="AI99" s="1119"/>
      <c r="AJ99" s="50"/>
      <c r="AK99" s="50"/>
      <c r="AL99" s="50"/>
      <c r="AM99" s="50"/>
      <c r="AN99" s="1058"/>
      <c r="AO99" s="1059"/>
      <c r="AP99" s="1059"/>
      <c r="AQ99" s="1060"/>
      <c r="AR99" s="83"/>
      <c r="AS99" s="83"/>
      <c r="AT99" s="83"/>
      <c r="AU99" s="83"/>
      <c r="AV99" s="1123"/>
      <c r="AW99" s="1124"/>
      <c r="AX99" s="1125"/>
      <c r="AY99" s="1125"/>
      <c r="AZ99" s="1126"/>
      <c r="BA99" s="2"/>
    </row>
    <row r="100" spans="2:58" ht="23.25" customHeight="1" x14ac:dyDescent="0.2">
      <c r="C100" s="104"/>
      <c r="D100" s="45"/>
      <c r="E100" s="45"/>
      <c r="F100" s="45"/>
      <c r="G100" s="45"/>
      <c r="H100" s="45"/>
      <c r="I100" s="45"/>
      <c r="J100" s="45"/>
      <c r="K100" s="45"/>
      <c r="L100" s="45"/>
      <c r="M100" s="45"/>
      <c r="N100" s="45"/>
      <c r="O100" s="45"/>
      <c r="P100" s="45"/>
      <c r="Q100" s="45"/>
      <c r="R100" s="45"/>
      <c r="S100" s="45"/>
      <c r="T100" s="45"/>
      <c r="U100" s="45"/>
      <c r="V100" s="45"/>
      <c r="W100" s="1087" t="s">
        <v>15</v>
      </c>
      <c r="X100" s="1088"/>
      <c r="Y100" s="1088"/>
      <c r="Z100" s="1088"/>
      <c r="AA100" s="1088"/>
      <c r="AB100" s="1088"/>
      <c r="AC100" s="1088"/>
      <c r="AD100" s="1088"/>
      <c r="AE100" s="1089"/>
      <c r="AF100" s="1093">
        <f t="shared" ref="AF100" si="1">SUM(AF60:AH99)</f>
        <v>0</v>
      </c>
      <c r="AG100" s="1094"/>
      <c r="AH100" s="1095"/>
      <c r="AI100" s="1096"/>
      <c r="AJ100" s="1097"/>
      <c r="AK100" s="1097"/>
      <c r="AL100" s="1097"/>
      <c r="AM100" s="1098"/>
      <c r="AN100" s="1085">
        <f t="shared" ref="AN100" si="2">SUM(AN60:AN99)</f>
        <v>0</v>
      </c>
      <c r="AO100" s="127"/>
      <c r="AP100" s="127"/>
      <c r="AQ100" s="127"/>
      <c r="AR100" s="5"/>
      <c r="AS100" s="5"/>
      <c r="AT100" s="5"/>
      <c r="AU100" s="5"/>
      <c r="AV100" s="5"/>
      <c r="AW100" s="4"/>
      <c r="AX100" s="4"/>
      <c r="AY100" s="4"/>
      <c r="AZ100" s="4"/>
    </row>
    <row r="101" spans="2:58" ht="5.25" customHeight="1" thickBot="1" x14ac:dyDescent="0.2">
      <c r="C101" s="4"/>
      <c r="D101" s="45"/>
      <c r="E101" s="45"/>
      <c r="F101" s="45"/>
      <c r="G101" s="45"/>
      <c r="H101" s="45"/>
      <c r="I101" s="45"/>
      <c r="J101" s="45"/>
      <c r="K101" s="45"/>
      <c r="L101" s="45"/>
      <c r="M101" s="45"/>
      <c r="N101" s="45"/>
      <c r="O101" s="45"/>
      <c r="P101" s="45"/>
      <c r="Q101" s="45"/>
      <c r="R101" s="45"/>
      <c r="S101" s="45"/>
      <c r="T101" s="45"/>
      <c r="U101" s="45"/>
      <c r="V101" s="45"/>
      <c r="W101" s="1090"/>
      <c r="X101" s="1091"/>
      <c r="Y101" s="1091"/>
      <c r="Z101" s="1091"/>
      <c r="AA101" s="1091"/>
      <c r="AB101" s="1091"/>
      <c r="AC101" s="1091"/>
      <c r="AD101" s="1091"/>
      <c r="AE101" s="1092"/>
      <c r="AF101" s="147"/>
      <c r="AG101" s="147"/>
      <c r="AH101" s="147"/>
      <c r="AI101" s="1099"/>
      <c r="AJ101" s="1100"/>
      <c r="AK101" s="1100"/>
      <c r="AL101" s="1100"/>
      <c r="AM101" s="1101"/>
      <c r="AN101" s="1086"/>
      <c r="AO101" s="127"/>
      <c r="AP101" s="127"/>
      <c r="AQ101" s="127"/>
      <c r="AR101" s="5"/>
      <c r="AS101" s="5"/>
      <c r="AT101" s="5"/>
      <c r="AU101" s="5"/>
      <c r="AV101" s="5"/>
      <c r="AW101" s="4"/>
      <c r="AX101" s="4"/>
      <c r="AY101" s="4"/>
      <c r="AZ101" s="4"/>
    </row>
    <row r="102" spans="2:58" ht="7.5" customHeight="1" thickBot="1" x14ac:dyDescent="0.2">
      <c r="D102" s="1083" t="s">
        <v>250</v>
      </c>
      <c r="E102" s="1083"/>
      <c r="F102" s="1083"/>
      <c r="G102" s="1184">
        <f>G52</f>
        <v>2</v>
      </c>
      <c r="H102" s="1184"/>
      <c r="I102" s="1083" t="s">
        <v>0</v>
      </c>
      <c r="J102" s="1083"/>
      <c r="K102" s="1083"/>
      <c r="R102" s="1082" t="s">
        <v>17</v>
      </c>
      <c r="S102" s="1082"/>
      <c r="T102" s="1082"/>
      <c r="U102" s="1082"/>
      <c r="V102" s="1082"/>
      <c r="W102" s="1082"/>
      <c r="X102" s="1082"/>
      <c r="Y102" s="1082"/>
      <c r="Z102" s="1082"/>
      <c r="AA102" s="1082"/>
      <c r="AB102" s="1082"/>
      <c r="AC102" s="1082"/>
      <c r="AD102" s="1082"/>
      <c r="AE102" s="1082"/>
      <c r="AF102" s="1082"/>
      <c r="AG102" s="1082"/>
      <c r="AH102" s="1082"/>
      <c r="AI102" s="1082"/>
      <c r="AJ102" s="1082"/>
      <c r="AK102" s="1082"/>
      <c r="AL102" s="1082"/>
      <c r="AM102" s="1082"/>
      <c r="AN102" s="1082"/>
      <c r="AO102" s="1082"/>
      <c r="AP102" s="1082"/>
      <c r="AQ102" s="1082"/>
      <c r="AR102" s="1082"/>
      <c r="AS102" s="1082"/>
      <c r="BA102" s="1038" t="s">
        <v>22</v>
      </c>
    </row>
    <row r="103" spans="2:58" ht="7.5" customHeight="1" thickBot="1" x14ac:dyDescent="0.2">
      <c r="D103" s="1083"/>
      <c r="E103" s="1083"/>
      <c r="F103" s="1083"/>
      <c r="G103" s="1184"/>
      <c r="H103" s="1184"/>
      <c r="I103" s="1083"/>
      <c r="J103" s="1083"/>
      <c r="K103" s="1083"/>
      <c r="R103" s="1082"/>
      <c r="S103" s="1082"/>
      <c r="T103" s="1082"/>
      <c r="U103" s="1082"/>
      <c r="V103" s="1082"/>
      <c r="W103" s="1082"/>
      <c r="X103" s="1082"/>
      <c r="Y103" s="1082"/>
      <c r="Z103" s="1082"/>
      <c r="AA103" s="1082"/>
      <c r="AB103" s="1082"/>
      <c r="AC103" s="1082"/>
      <c r="AD103" s="1082"/>
      <c r="AE103" s="1082"/>
      <c r="AF103" s="1082"/>
      <c r="AG103" s="1082"/>
      <c r="AH103" s="1082"/>
      <c r="AI103" s="1082"/>
      <c r="AJ103" s="1082"/>
      <c r="AK103" s="1082"/>
      <c r="AL103" s="1082"/>
      <c r="AM103" s="1082"/>
      <c r="AN103" s="1082"/>
      <c r="AO103" s="1082"/>
      <c r="AP103" s="1082"/>
      <c r="AQ103" s="1082"/>
      <c r="AR103" s="1082"/>
      <c r="AS103" s="1082"/>
      <c r="AT103" s="1071" t="s">
        <v>2</v>
      </c>
      <c r="AU103" s="1072"/>
      <c r="AV103" s="1072"/>
      <c r="AW103" s="1072"/>
      <c r="AX103" s="1073"/>
      <c r="AY103" s="1077" t="str">
        <f>IF(AY53&gt;2,AY53,"不要")</f>
        <v>不要</v>
      </c>
      <c r="AZ103" s="1079" t="s">
        <v>3</v>
      </c>
      <c r="BA103" s="1038"/>
    </row>
    <row r="104" spans="2:58" ht="7.5" customHeight="1" x14ac:dyDescent="0.15">
      <c r="B104" s="1134" t="s">
        <v>113</v>
      </c>
      <c r="C104" s="1136" t="s">
        <v>1</v>
      </c>
      <c r="D104" s="1136"/>
      <c r="E104" s="1136"/>
      <c r="F104" s="1136"/>
      <c r="G104" s="1136"/>
      <c r="H104" s="1136"/>
      <c r="I104" s="1136"/>
      <c r="J104" s="1136"/>
      <c r="K104" s="1136"/>
      <c r="L104" s="1136"/>
      <c r="M104" s="1136"/>
      <c r="N104" s="1136"/>
      <c r="O104" s="1136"/>
      <c r="P104" s="1138"/>
      <c r="Q104" s="1139"/>
      <c r="R104" s="1082"/>
      <c r="S104" s="1082"/>
      <c r="T104" s="1082"/>
      <c r="U104" s="1082"/>
      <c r="V104" s="1082"/>
      <c r="W104" s="1082"/>
      <c r="X104" s="1082"/>
      <c r="Y104" s="1082"/>
      <c r="Z104" s="1082"/>
      <c r="AA104" s="1082"/>
      <c r="AB104" s="1082"/>
      <c r="AC104" s="1082"/>
      <c r="AD104" s="1082"/>
      <c r="AE104" s="1082"/>
      <c r="AF104" s="1082"/>
      <c r="AG104" s="1082"/>
      <c r="AH104" s="1082"/>
      <c r="AI104" s="1082"/>
      <c r="AJ104" s="1082"/>
      <c r="AK104" s="1082"/>
      <c r="AL104" s="1082"/>
      <c r="AM104" s="1082"/>
      <c r="AN104" s="1082"/>
      <c r="AO104" s="1082"/>
      <c r="AP104" s="1082"/>
      <c r="AQ104" s="1082"/>
      <c r="AR104" s="1082"/>
      <c r="AS104" s="1082"/>
      <c r="AT104" s="1074"/>
      <c r="AU104" s="1075"/>
      <c r="AV104" s="1075"/>
      <c r="AW104" s="1075"/>
      <c r="AX104" s="1076"/>
      <c r="AY104" s="1078"/>
      <c r="AZ104" s="1080"/>
      <c r="BA104" s="1038"/>
    </row>
    <row r="105" spans="2:58" ht="7.5" customHeight="1" x14ac:dyDescent="0.15">
      <c r="B105" s="1135"/>
      <c r="C105" s="1137"/>
      <c r="D105" s="1137"/>
      <c r="E105" s="1137"/>
      <c r="F105" s="1137"/>
      <c r="G105" s="1137"/>
      <c r="H105" s="1137"/>
      <c r="I105" s="1137"/>
      <c r="J105" s="1137"/>
      <c r="K105" s="1137"/>
      <c r="L105" s="1137"/>
      <c r="M105" s="1137"/>
      <c r="N105" s="1137"/>
      <c r="O105" s="1137"/>
      <c r="P105" s="1140"/>
      <c r="Q105" s="1141"/>
      <c r="R105" s="1082"/>
      <c r="S105" s="1082"/>
      <c r="T105" s="1082"/>
      <c r="U105" s="1082"/>
      <c r="V105" s="1082"/>
      <c r="W105" s="1082"/>
      <c r="X105" s="1082"/>
      <c r="Y105" s="1082"/>
      <c r="Z105" s="1082"/>
      <c r="AA105" s="1082"/>
      <c r="AB105" s="1082"/>
      <c r="AC105" s="1082"/>
      <c r="AD105" s="1082"/>
      <c r="AE105" s="1082"/>
      <c r="AF105" s="1082"/>
      <c r="AG105" s="1082"/>
      <c r="AH105" s="1082"/>
      <c r="AI105" s="1082"/>
      <c r="AJ105" s="1082"/>
      <c r="AK105" s="1082"/>
      <c r="AL105" s="1082"/>
      <c r="AM105" s="1082"/>
      <c r="AN105" s="1082"/>
      <c r="AO105" s="1082"/>
      <c r="AP105" s="1082"/>
      <c r="AQ105" s="1082"/>
      <c r="AR105" s="1082"/>
      <c r="AS105" s="1082"/>
      <c r="AT105" s="1142">
        <f>AT55</f>
        <v>0</v>
      </c>
      <c r="AU105" s="1143"/>
      <c r="AV105" s="1143"/>
      <c r="AW105" s="1143"/>
      <c r="AX105" s="1144"/>
      <c r="AY105" s="1078"/>
      <c r="AZ105" s="1080"/>
      <c r="BA105" s="1038"/>
    </row>
    <row r="106" spans="2:58" ht="23.25" customHeight="1" thickBot="1" x14ac:dyDescent="0.2">
      <c r="B106" s="144">
        <f t="shared" ref="B106:N106" si="3">B56</f>
        <v>0</v>
      </c>
      <c r="C106" s="31">
        <f t="shared" si="3"/>
        <v>0</v>
      </c>
      <c r="D106" s="31">
        <f t="shared" si="3"/>
        <v>0</v>
      </c>
      <c r="E106" s="31">
        <f t="shared" si="3"/>
        <v>0</v>
      </c>
      <c r="F106" s="31">
        <f t="shared" si="3"/>
        <v>0</v>
      </c>
      <c r="G106" s="31">
        <f t="shared" si="3"/>
        <v>0</v>
      </c>
      <c r="H106" s="31">
        <f t="shared" si="3"/>
        <v>0</v>
      </c>
      <c r="I106" s="31">
        <f t="shared" si="3"/>
        <v>0</v>
      </c>
      <c r="J106" s="31">
        <f t="shared" si="3"/>
        <v>0</v>
      </c>
      <c r="K106" s="31">
        <f t="shared" si="3"/>
        <v>0</v>
      </c>
      <c r="L106" s="31">
        <f t="shared" si="3"/>
        <v>0</v>
      </c>
      <c r="M106" s="31">
        <f t="shared" si="3"/>
        <v>0</v>
      </c>
      <c r="N106" s="31">
        <f t="shared" si="3"/>
        <v>0</v>
      </c>
      <c r="O106" s="18">
        <f>O56</f>
        <v>0</v>
      </c>
      <c r="P106" s="145"/>
      <c r="Q106" s="146"/>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1145"/>
      <c r="AU106" s="1146"/>
      <c r="AV106" s="1146"/>
      <c r="AW106" s="1146"/>
      <c r="AX106" s="1147"/>
      <c r="AY106" s="19">
        <v>3</v>
      </c>
      <c r="AZ106" s="6" t="s">
        <v>4</v>
      </c>
      <c r="BA106" s="1038"/>
    </row>
    <row r="107" spans="2:58" ht="24" customHeight="1" x14ac:dyDescent="0.15">
      <c r="B107" s="1148" t="s">
        <v>5</v>
      </c>
      <c r="C107" s="1150" t="s">
        <v>6</v>
      </c>
      <c r="D107" s="1152" t="s">
        <v>107</v>
      </c>
      <c r="E107" s="1153"/>
      <c r="F107" s="1153"/>
      <c r="G107" s="1153"/>
      <c r="H107" s="1153"/>
      <c r="I107" s="1153"/>
      <c r="J107" s="1154"/>
      <c r="K107" s="1158" t="s">
        <v>7</v>
      </c>
      <c r="L107" s="1158"/>
      <c r="M107" s="1158"/>
      <c r="N107" s="1158"/>
      <c r="O107" s="1158"/>
      <c r="P107" s="1158"/>
      <c r="Q107" s="1158"/>
      <c r="R107" s="1158"/>
      <c r="S107" s="1158"/>
      <c r="T107" s="1158"/>
      <c r="U107" s="1158"/>
      <c r="V107" s="1158"/>
      <c r="W107" s="1158"/>
      <c r="X107" s="1158"/>
      <c r="Y107" s="1158"/>
      <c r="Z107" s="1158"/>
      <c r="AA107" s="1158"/>
      <c r="AB107" s="1158"/>
      <c r="AC107" s="1158"/>
      <c r="AD107" s="1158"/>
      <c r="AE107" s="1158"/>
      <c r="AF107" s="1160" t="s">
        <v>8</v>
      </c>
      <c r="AG107" s="1161"/>
      <c r="AH107" s="1162"/>
      <c r="AI107" s="1166" t="s">
        <v>9</v>
      </c>
      <c r="AJ107" s="1167"/>
      <c r="AK107" s="1167"/>
      <c r="AL107" s="1167"/>
      <c r="AM107" s="1168"/>
      <c r="AN107" s="1065" t="s">
        <v>11</v>
      </c>
      <c r="AO107" s="1066"/>
      <c r="AP107" s="1066"/>
      <c r="AQ107" s="1067"/>
      <c r="AR107" s="1169" t="s">
        <v>10</v>
      </c>
      <c r="AS107" s="1169"/>
      <c r="AT107" s="1169" t="s">
        <v>18</v>
      </c>
      <c r="AU107" s="1169"/>
      <c r="AV107" s="1166" t="s">
        <v>19</v>
      </c>
      <c r="AW107" s="1168"/>
      <c r="AX107" s="1171" t="s">
        <v>24</v>
      </c>
      <c r="AY107" s="1171"/>
      <c r="AZ107" s="1172"/>
      <c r="BA107" s="1038"/>
    </row>
    <row r="108" spans="2:58" ht="24" customHeight="1" x14ac:dyDescent="0.15">
      <c r="B108" s="1149"/>
      <c r="C108" s="1151"/>
      <c r="D108" s="1155"/>
      <c r="E108" s="1156"/>
      <c r="F108" s="1156"/>
      <c r="G108" s="1156"/>
      <c r="H108" s="1156"/>
      <c r="I108" s="1156"/>
      <c r="J108" s="1157"/>
      <c r="K108" s="1159"/>
      <c r="L108" s="1159"/>
      <c r="M108" s="1159"/>
      <c r="N108" s="1159"/>
      <c r="O108" s="1159"/>
      <c r="P108" s="1159"/>
      <c r="Q108" s="1159"/>
      <c r="R108" s="1159"/>
      <c r="S108" s="1159"/>
      <c r="T108" s="1159"/>
      <c r="U108" s="1159"/>
      <c r="V108" s="1159"/>
      <c r="W108" s="1159"/>
      <c r="X108" s="1159"/>
      <c r="Y108" s="1159"/>
      <c r="Z108" s="1159"/>
      <c r="AA108" s="1159"/>
      <c r="AB108" s="1159"/>
      <c r="AC108" s="1159"/>
      <c r="AD108" s="1159"/>
      <c r="AE108" s="1159"/>
      <c r="AF108" s="1163"/>
      <c r="AG108" s="1164"/>
      <c r="AH108" s="1165"/>
      <c r="AI108" s="128" t="s">
        <v>12</v>
      </c>
      <c r="AJ108" s="1175" t="s">
        <v>13</v>
      </c>
      <c r="AK108" s="1176"/>
      <c r="AL108" s="1175" t="s">
        <v>14</v>
      </c>
      <c r="AM108" s="1176"/>
      <c r="AN108" s="1068"/>
      <c r="AO108" s="1069"/>
      <c r="AP108" s="1069"/>
      <c r="AQ108" s="1070"/>
      <c r="AR108" s="1170"/>
      <c r="AS108" s="1170"/>
      <c r="AT108" s="1170"/>
      <c r="AU108" s="1170"/>
      <c r="AV108" s="20" t="s">
        <v>20</v>
      </c>
      <c r="AW108" s="21" t="s">
        <v>21</v>
      </c>
      <c r="AX108" s="1173"/>
      <c r="AY108" s="1173"/>
      <c r="AZ108" s="1174"/>
      <c r="BA108" s="1038"/>
    </row>
    <row r="109" spans="2:58" s="69" customFormat="1" ht="11.25" customHeight="1" x14ac:dyDescent="0.15">
      <c r="B109" s="105"/>
      <c r="C109" s="106"/>
      <c r="D109" s="1187"/>
      <c r="E109" s="1187"/>
      <c r="F109" s="1187"/>
      <c r="G109" s="1187"/>
      <c r="H109" s="1187"/>
      <c r="I109" s="1187"/>
      <c r="J109" s="1188"/>
      <c r="K109" s="1049"/>
      <c r="L109" s="1050"/>
      <c r="M109" s="1050"/>
      <c r="N109" s="1050"/>
      <c r="O109" s="1050"/>
      <c r="P109" s="1050"/>
      <c r="Q109" s="1050"/>
      <c r="R109" s="1050"/>
      <c r="S109" s="1050"/>
      <c r="T109" s="1050"/>
      <c r="U109" s="1050"/>
      <c r="V109" s="1050"/>
      <c r="W109" s="1050"/>
      <c r="X109" s="1050"/>
      <c r="Y109" s="1050"/>
      <c r="Z109" s="1050"/>
      <c r="AA109" s="1050"/>
      <c r="AB109" s="1050"/>
      <c r="AC109" s="1050"/>
      <c r="AD109" s="1050"/>
      <c r="AE109" s="1051"/>
      <c r="AF109" s="1049"/>
      <c r="AG109" s="1050"/>
      <c r="AH109" s="1051"/>
      <c r="AI109" s="59"/>
      <c r="AJ109" s="1189"/>
      <c r="AK109" s="1190"/>
      <c r="AL109" s="1191"/>
      <c r="AM109" s="1192"/>
      <c r="AN109" s="107" t="s">
        <v>46</v>
      </c>
      <c r="AO109" s="108" t="s">
        <v>47</v>
      </c>
      <c r="AP109" s="108" t="s">
        <v>48</v>
      </c>
      <c r="AQ109" s="109" t="s">
        <v>49</v>
      </c>
      <c r="AR109" s="1189"/>
      <c r="AS109" s="1190"/>
      <c r="AT109" s="1193"/>
      <c r="AU109" s="1194"/>
      <c r="AV109" s="177"/>
      <c r="AW109" s="177"/>
      <c r="AX109" s="1039"/>
      <c r="AY109" s="1039"/>
      <c r="AZ109" s="1040"/>
      <c r="BA109" s="1038"/>
      <c r="BB109" s="1"/>
      <c r="BC109" s="102"/>
      <c r="BD109" s="1"/>
      <c r="BE109" s="1"/>
      <c r="BF109" s="1"/>
    </row>
    <row r="110" spans="2:58" ht="18.75" customHeight="1" x14ac:dyDescent="0.2">
      <c r="B110" s="1177" t="s">
        <v>157</v>
      </c>
      <c r="C110" s="1133"/>
      <c r="D110" s="1187"/>
      <c r="E110" s="1187"/>
      <c r="F110" s="1187"/>
      <c r="G110" s="1187"/>
      <c r="H110" s="1187"/>
      <c r="I110" s="1187"/>
      <c r="J110" s="1188"/>
      <c r="K110" s="1049"/>
      <c r="L110" s="1050"/>
      <c r="M110" s="1050"/>
      <c r="N110" s="1050"/>
      <c r="O110" s="1050"/>
      <c r="P110" s="1050"/>
      <c r="Q110" s="1050"/>
      <c r="R110" s="1050"/>
      <c r="S110" s="1050"/>
      <c r="T110" s="1050"/>
      <c r="U110" s="1050"/>
      <c r="V110" s="1050"/>
      <c r="W110" s="1050"/>
      <c r="X110" s="1050"/>
      <c r="Y110" s="1050"/>
      <c r="Z110" s="1050"/>
      <c r="AA110" s="1050"/>
      <c r="AB110" s="1050"/>
      <c r="AC110" s="1050"/>
      <c r="AD110" s="1050"/>
      <c r="AE110" s="1051"/>
      <c r="AF110" s="1049"/>
      <c r="AG110" s="1050"/>
      <c r="AH110" s="1051"/>
      <c r="AI110" s="1133"/>
      <c r="AJ110" s="1043"/>
      <c r="AK110" s="1044"/>
      <c r="AL110" s="1047"/>
      <c r="AM110" s="1048"/>
      <c r="AN110" s="1195"/>
      <c r="AO110" s="941"/>
      <c r="AP110" s="941"/>
      <c r="AQ110" s="1081"/>
      <c r="AR110" s="1043"/>
      <c r="AS110" s="1044"/>
      <c r="AT110" s="1045"/>
      <c r="AU110" s="1046"/>
      <c r="AV110" s="1131"/>
      <c r="AW110" s="1133"/>
      <c r="AX110" s="1039"/>
      <c r="AY110" s="1039"/>
      <c r="AZ110" s="1040"/>
      <c r="BA110" s="1038"/>
    </row>
    <row r="111" spans="2:58" ht="6" customHeight="1" x14ac:dyDescent="0.2">
      <c r="B111" s="1178"/>
      <c r="C111" s="1107"/>
      <c r="D111" s="84"/>
      <c r="E111" s="85"/>
      <c r="F111" s="85"/>
      <c r="G111" s="85"/>
      <c r="H111" s="85"/>
      <c r="I111" s="85"/>
      <c r="J111" s="85"/>
      <c r="K111" s="42"/>
      <c r="L111" s="42"/>
      <c r="M111" s="42"/>
      <c r="N111" s="42"/>
      <c r="O111" s="42"/>
      <c r="P111" s="42"/>
      <c r="Q111" s="42"/>
      <c r="R111" s="42"/>
      <c r="S111" s="42"/>
      <c r="T111" s="42"/>
      <c r="U111" s="42"/>
      <c r="V111" s="42"/>
      <c r="W111" s="42"/>
      <c r="X111" s="42"/>
      <c r="Y111" s="42"/>
      <c r="Z111" s="42"/>
      <c r="AA111" s="42"/>
      <c r="AB111" s="42"/>
      <c r="AC111" s="42"/>
      <c r="AD111" s="42"/>
      <c r="AE111" s="42"/>
      <c r="AF111" s="49"/>
      <c r="AG111" s="49"/>
      <c r="AH111" s="49"/>
      <c r="AI111" s="1107"/>
      <c r="AJ111" s="49"/>
      <c r="AK111" s="49"/>
      <c r="AL111" s="49"/>
      <c r="AM111" s="49"/>
      <c r="AN111" s="1052"/>
      <c r="AO111" s="1053"/>
      <c r="AP111" s="1053"/>
      <c r="AQ111" s="1054"/>
      <c r="AR111" s="82"/>
      <c r="AS111" s="82"/>
      <c r="AT111" s="82"/>
      <c r="AU111" s="82"/>
      <c r="AV111" s="1132"/>
      <c r="AW111" s="1107"/>
      <c r="AX111" s="1041"/>
      <c r="AY111" s="1041"/>
      <c r="AZ111" s="1042"/>
      <c r="BA111" s="1038"/>
    </row>
    <row r="112" spans="2:58" ht="23.25" customHeight="1" x14ac:dyDescent="0.2">
      <c r="B112" s="1112" t="s">
        <v>158</v>
      </c>
      <c r="C112" s="1114"/>
      <c r="D112" s="41"/>
      <c r="E112" s="41"/>
      <c r="F112" s="41"/>
      <c r="G112" s="41"/>
      <c r="H112" s="41"/>
      <c r="I112" s="41"/>
      <c r="J112" s="41"/>
      <c r="K112" s="1116"/>
      <c r="L112" s="1117"/>
      <c r="M112" s="1117"/>
      <c r="N112" s="1117"/>
      <c r="O112" s="1117"/>
      <c r="P112" s="1117"/>
      <c r="Q112" s="1117"/>
      <c r="R112" s="1117"/>
      <c r="S112" s="1117"/>
      <c r="T112" s="1117"/>
      <c r="U112" s="1117"/>
      <c r="V112" s="1117"/>
      <c r="W112" s="1117"/>
      <c r="X112" s="1117"/>
      <c r="Y112" s="1117"/>
      <c r="Z112" s="1117"/>
      <c r="AA112" s="1117"/>
      <c r="AB112" s="1117"/>
      <c r="AC112" s="1117"/>
      <c r="AD112" s="1117"/>
      <c r="AE112" s="1118"/>
      <c r="AF112" s="996"/>
      <c r="AG112" s="996"/>
      <c r="AH112" s="996"/>
      <c r="AI112" s="1106"/>
      <c r="AJ112" s="1185"/>
      <c r="AK112" s="1186"/>
      <c r="AL112" s="1121"/>
      <c r="AM112" s="1122"/>
      <c r="AN112" s="1055"/>
      <c r="AO112" s="1056"/>
      <c r="AP112" s="1056"/>
      <c r="AQ112" s="1057"/>
      <c r="AR112" s="1102"/>
      <c r="AS112" s="1103"/>
      <c r="AT112" s="1102"/>
      <c r="AU112" s="1103"/>
      <c r="AV112" s="1104"/>
      <c r="AW112" s="1106"/>
      <c r="AX112" s="1108"/>
      <c r="AY112" s="1108"/>
      <c r="AZ112" s="1109"/>
      <c r="BA112" s="1038"/>
    </row>
    <row r="113" spans="2:53" ht="6" customHeight="1" x14ac:dyDescent="0.2">
      <c r="B113" s="1127"/>
      <c r="C113" s="1114"/>
      <c r="D113" s="84"/>
      <c r="E113" s="85"/>
      <c r="F113" s="85"/>
      <c r="G113" s="85"/>
      <c r="H113" s="85"/>
      <c r="I113" s="85"/>
      <c r="J113" s="85"/>
      <c r="K113" s="42"/>
      <c r="L113" s="42"/>
      <c r="M113" s="42"/>
      <c r="N113" s="42"/>
      <c r="O113" s="42"/>
      <c r="P113" s="42"/>
      <c r="Q113" s="42"/>
      <c r="R113" s="42"/>
      <c r="S113" s="42"/>
      <c r="T113" s="42"/>
      <c r="U113" s="42"/>
      <c r="V113" s="42"/>
      <c r="W113" s="42"/>
      <c r="X113" s="42"/>
      <c r="Y113" s="42"/>
      <c r="Z113" s="42"/>
      <c r="AA113" s="42"/>
      <c r="AB113" s="42"/>
      <c r="AC113" s="42"/>
      <c r="AD113" s="42"/>
      <c r="AE113" s="42"/>
      <c r="AF113" s="49"/>
      <c r="AG113" s="49"/>
      <c r="AH113" s="49"/>
      <c r="AI113" s="1129"/>
      <c r="AJ113" s="49"/>
      <c r="AK113" s="49"/>
      <c r="AL113" s="49"/>
      <c r="AM113" s="49"/>
      <c r="AN113" s="1052"/>
      <c r="AO113" s="1053"/>
      <c r="AP113" s="1053"/>
      <c r="AQ113" s="1054"/>
      <c r="AR113" s="82"/>
      <c r="AS113" s="82"/>
      <c r="AT113" s="82"/>
      <c r="AU113" s="82"/>
      <c r="AV113" s="1105"/>
      <c r="AW113" s="1107"/>
      <c r="AX113" s="1110"/>
      <c r="AY113" s="1110"/>
      <c r="AZ113" s="1111"/>
      <c r="BA113" s="1038"/>
    </row>
    <row r="114" spans="2:53" ht="23.25" customHeight="1" x14ac:dyDescent="0.2">
      <c r="B114" s="1112" t="s">
        <v>159</v>
      </c>
      <c r="C114" s="1114"/>
      <c r="D114" s="41"/>
      <c r="E114" s="41"/>
      <c r="F114" s="41"/>
      <c r="G114" s="41"/>
      <c r="H114" s="41"/>
      <c r="I114" s="41"/>
      <c r="J114" s="41"/>
      <c r="K114" s="1116"/>
      <c r="L114" s="1117"/>
      <c r="M114" s="1117"/>
      <c r="N114" s="1117"/>
      <c r="O114" s="1117"/>
      <c r="P114" s="1117"/>
      <c r="Q114" s="1117"/>
      <c r="R114" s="1117"/>
      <c r="S114" s="1117"/>
      <c r="T114" s="1117"/>
      <c r="U114" s="1117"/>
      <c r="V114" s="1117"/>
      <c r="W114" s="1117"/>
      <c r="X114" s="1117"/>
      <c r="Y114" s="1117"/>
      <c r="Z114" s="1117"/>
      <c r="AA114" s="1117"/>
      <c r="AB114" s="1117"/>
      <c r="AC114" s="1117"/>
      <c r="AD114" s="1117"/>
      <c r="AE114" s="1118"/>
      <c r="AF114" s="996"/>
      <c r="AG114" s="996"/>
      <c r="AH114" s="996"/>
      <c r="AI114" s="1106"/>
      <c r="AJ114" s="1185"/>
      <c r="AK114" s="1186"/>
      <c r="AL114" s="1121"/>
      <c r="AM114" s="1122"/>
      <c r="AN114" s="1055"/>
      <c r="AO114" s="1056"/>
      <c r="AP114" s="1056"/>
      <c r="AQ114" s="1057"/>
      <c r="AR114" s="1102"/>
      <c r="AS114" s="1103"/>
      <c r="AT114" s="1102"/>
      <c r="AU114" s="1103"/>
      <c r="AV114" s="1104"/>
      <c r="AW114" s="1106"/>
      <c r="AX114" s="1108"/>
      <c r="AY114" s="1108"/>
      <c r="AZ114" s="1109"/>
      <c r="BA114" s="1038"/>
    </row>
    <row r="115" spans="2:53" ht="6" customHeight="1" x14ac:dyDescent="0.2">
      <c r="B115" s="1127"/>
      <c r="C115" s="1114"/>
      <c r="D115" s="84"/>
      <c r="E115" s="85"/>
      <c r="F115" s="85"/>
      <c r="G115" s="85"/>
      <c r="H115" s="85"/>
      <c r="I115" s="85"/>
      <c r="J115" s="85"/>
      <c r="K115" s="42"/>
      <c r="L115" s="42"/>
      <c r="M115" s="42"/>
      <c r="N115" s="42"/>
      <c r="O115" s="42"/>
      <c r="P115" s="42"/>
      <c r="Q115" s="42"/>
      <c r="R115" s="42"/>
      <c r="S115" s="42"/>
      <c r="T115" s="42"/>
      <c r="U115" s="42"/>
      <c r="V115" s="42"/>
      <c r="W115" s="42"/>
      <c r="X115" s="42"/>
      <c r="Y115" s="42"/>
      <c r="Z115" s="42"/>
      <c r="AA115" s="42"/>
      <c r="AB115" s="42"/>
      <c r="AC115" s="42"/>
      <c r="AD115" s="42"/>
      <c r="AE115" s="42"/>
      <c r="AF115" s="49"/>
      <c r="AG115" s="49"/>
      <c r="AH115" s="49"/>
      <c r="AI115" s="1129"/>
      <c r="AJ115" s="49"/>
      <c r="AK115" s="49"/>
      <c r="AL115" s="49"/>
      <c r="AM115" s="49"/>
      <c r="AN115" s="1052"/>
      <c r="AO115" s="1053"/>
      <c r="AP115" s="1053"/>
      <c r="AQ115" s="1054"/>
      <c r="AR115" s="82"/>
      <c r="AS115" s="82"/>
      <c r="AT115" s="82"/>
      <c r="AU115" s="82"/>
      <c r="AV115" s="1105"/>
      <c r="AW115" s="1107"/>
      <c r="AX115" s="1110"/>
      <c r="AY115" s="1110"/>
      <c r="AZ115" s="1111"/>
      <c r="BA115" s="1038"/>
    </row>
    <row r="116" spans="2:53" ht="23.25" customHeight="1" x14ac:dyDescent="0.2">
      <c r="B116" s="1112" t="s">
        <v>160</v>
      </c>
      <c r="C116" s="1114"/>
      <c r="D116" s="41"/>
      <c r="E116" s="41"/>
      <c r="F116" s="41"/>
      <c r="G116" s="41"/>
      <c r="H116" s="41"/>
      <c r="I116" s="41"/>
      <c r="J116" s="41"/>
      <c r="K116" s="1116"/>
      <c r="L116" s="1117"/>
      <c r="M116" s="1117"/>
      <c r="N116" s="1117"/>
      <c r="O116" s="1117"/>
      <c r="P116" s="1117"/>
      <c r="Q116" s="1117"/>
      <c r="R116" s="1117"/>
      <c r="S116" s="1117"/>
      <c r="T116" s="1117"/>
      <c r="U116" s="1117"/>
      <c r="V116" s="1117"/>
      <c r="W116" s="1117"/>
      <c r="X116" s="1117"/>
      <c r="Y116" s="1117"/>
      <c r="Z116" s="1117"/>
      <c r="AA116" s="1117"/>
      <c r="AB116" s="1117"/>
      <c r="AC116" s="1117"/>
      <c r="AD116" s="1117"/>
      <c r="AE116" s="1118"/>
      <c r="AF116" s="996"/>
      <c r="AG116" s="996"/>
      <c r="AH116" s="996"/>
      <c r="AI116" s="1106"/>
      <c r="AJ116" s="1185"/>
      <c r="AK116" s="1186"/>
      <c r="AL116" s="1121"/>
      <c r="AM116" s="1122"/>
      <c r="AN116" s="1055"/>
      <c r="AO116" s="1056"/>
      <c r="AP116" s="1056"/>
      <c r="AQ116" s="1057"/>
      <c r="AR116" s="1102"/>
      <c r="AS116" s="1103"/>
      <c r="AT116" s="1102"/>
      <c r="AU116" s="1103"/>
      <c r="AV116" s="1104"/>
      <c r="AW116" s="1106"/>
      <c r="AX116" s="1108"/>
      <c r="AY116" s="1108"/>
      <c r="AZ116" s="1109"/>
      <c r="BA116" s="1038"/>
    </row>
    <row r="117" spans="2:53" ht="6" customHeight="1" x14ac:dyDescent="0.2">
      <c r="B117" s="1127"/>
      <c r="C117" s="1114"/>
      <c r="D117" s="84"/>
      <c r="E117" s="85"/>
      <c r="F117" s="85"/>
      <c r="G117" s="85"/>
      <c r="H117" s="85"/>
      <c r="I117" s="85"/>
      <c r="J117" s="85"/>
      <c r="K117" s="42"/>
      <c r="L117" s="42"/>
      <c r="M117" s="42"/>
      <c r="N117" s="42"/>
      <c r="O117" s="42"/>
      <c r="P117" s="42"/>
      <c r="Q117" s="42"/>
      <c r="R117" s="42"/>
      <c r="S117" s="42"/>
      <c r="T117" s="42"/>
      <c r="U117" s="42"/>
      <c r="V117" s="42"/>
      <c r="W117" s="42"/>
      <c r="X117" s="42"/>
      <c r="Y117" s="42"/>
      <c r="Z117" s="42"/>
      <c r="AA117" s="42"/>
      <c r="AB117" s="42"/>
      <c r="AC117" s="42"/>
      <c r="AD117" s="42"/>
      <c r="AE117" s="42"/>
      <c r="AF117" s="49"/>
      <c r="AG117" s="49"/>
      <c r="AH117" s="49"/>
      <c r="AI117" s="1129"/>
      <c r="AJ117" s="49"/>
      <c r="AK117" s="49"/>
      <c r="AL117" s="49"/>
      <c r="AM117" s="49"/>
      <c r="AN117" s="1052"/>
      <c r="AO117" s="1053"/>
      <c r="AP117" s="1053"/>
      <c r="AQ117" s="1054"/>
      <c r="AR117" s="82"/>
      <c r="AS117" s="82"/>
      <c r="AT117" s="82"/>
      <c r="AU117" s="82"/>
      <c r="AV117" s="1105"/>
      <c r="AW117" s="1107"/>
      <c r="AX117" s="1110"/>
      <c r="AY117" s="1110"/>
      <c r="AZ117" s="1111"/>
      <c r="BA117" s="1038"/>
    </row>
    <row r="118" spans="2:53" ht="23.25" customHeight="1" x14ac:dyDescent="0.2">
      <c r="B118" s="1112" t="s">
        <v>161</v>
      </c>
      <c r="C118" s="1114"/>
      <c r="D118" s="41"/>
      <c r="E118" s="41"/>
      <c r="F118" s="41"/>
      <c r="G118" s="41"/>
      <c r="H118" s="41"/>
      <c r="I118" s="41"/>
      <c r="J118" s="41"/>
      <c r="K118" s="1116"/>
      <c r="L118" s="1117"/>
      <c r="M118" s="1117"/>
      <c r="N118" s="1117"/>
      <c r="O118" s="1117"/>
      <c r="P118" s="1117"/>
      <c r="Q118" s="1117"/>
      <c r="R118" s="1117"/>
      <c r="S118" s="1117"/>
      <c r="T118" s="1117"/>
      <c r="U118" s="1117"/>
      <c r="V118" s="1117"/>
      <c r="W118" s="1117"/>
      <c r="X118" s="1117"/>
      <c r="Y118" s="1117"/>
      <c r="Z118" s="1117"/>
      <c r="AA118" s="1117"/>
      <c r="AB118" s="1117"/>
      <c r="AC118" s="1117"/>
      <c r="AD118" s="1117"/>
      <c r="AE118" s="1118"/>
      <c r="AF118" s="996"/>
      <c r="AG118" s="996"/>
      <c r="AH118" s="996"/>
      <c r="AI118" s="1106"/>
      <c r="AJ118" s="1185"/>
      <c r="AK118" s="1186"/>
      <c r="AL118" s="1121"/>
      <c r="AM118" s="1122"/>
      <c r="AN118" s="1055"/>
      <c r="AO118" s="1056"/>
      <c r="AP118" s="1056"/>
      <c r="AQ118" s="1057"/>
      <c r="AR118" s="1102"/>
      <c r="AS118" s="1103"/>
      <c r="AT118" s="1102"/>
      <c r="AU118" s="1103"/>
      <c r="AV118" s="1104"/>
      <c r="AW118" s="1106"/>
      <c r="AX118" s="1108"/>
      <c r="AY118" s="1108"/>
      <c r="AZ118" s="1109"/>
      <c r="BA118" s="2"/>
    </row>
    <row r="119" spans="2:53" ht="6" customHeight="1" x14ac:dyDescent="0.2">
      <c r="B119" s="1127"/>
      <c r="C119" s="1114"/>
      <c r="D119" s="84"/>
      <c r="E119" s="85"/>
      <c r="F119" s="85"/>
      <c r="G119" s="85"/>
      <c r="H119" s="85"/>
      <c r="I119" s="85"/>
      <c r="J119" s="85"/>
      <c r="K119" s="42"/>
      <c r="L119" s="42"/>
      <c r="M119" s="42"/>
      <c r="N119" s="42"/>
      <c r="O119" s="42"/>
      <c r="P119" s="42"/>
      <c r="Q119" s="42"/>
      <c r="R119" s="42"/>
      <c r="S119" s="42"/>
      <c r="T119" s="42"/>
      <c r="U119" s="42"/>
      <c r="V119" s="42"/>
      <c r="W119" s="42"/>
      <c r="X119" s="42"/>
      <c r="Y119" s="42"/>
      <c r="Z119" s="42"/>
      <c r="AA119" s="42"/>
      <c r="AB119" s="42"/>
      <c r="AC119" s="42"/>
      <c r="AD119" s="42"/>
      <c r="AE119" s="42"/>
      <c r="AF119" s="49"/>
      <c r="AG119" s="49"/>
      <c r="AH119" s="49"/>
      <c r="AI119" s="1129"/>
      <c r="AJ119" s="49"/>
      <c r="AK119" s="49"/>
      <c r="AL119" s="49"/>
      <c r="AM119" s="49"/>
      <c r="AN119" s="1052"/>
      <c r="AO119" s="1053"/>
      <c r="AP119" s="1053"/>
      <c r="AQ119" s="1054"/>
      <c r="AR119" s="82"/>
      <c r="AS119" s="82"/>
      <c r="AT119" s="82"/>
      <c r="AU119" s="82"/>
      <c r="AV119" s="1105"/>
      <c r="AW119" s="1107"/>
      <c r="AX119" s="1110"/>
      <c r="AY119" s="1110"/>
      <c r="AZ119" s="1111"/>
      <c r="BA119" s="2"/>
    </row>
    <row r="120" spans="2:53" ht="23.25" customHeight="1" x14ac:dyDescent="0.2">
      <c r="B120" s="1112" t="s">
        <v>162</v>
      </c>
      <c r="C120" s="1114"/>
      <c r="D120" s="41"/>
      <c r="E120" s="41"/>
      <c r="F120" s="41"/>
      <c r="G120" s="41"/>
      <c r="H120" s="41"/>
      <c r="I120" s="41"/>
      <c r="J120" s="41"/>
      <c r="K120" s="1116"/>
      <c r="L120" s="1117"/>
      <c r="M120" s="1117"/>
      <c r="N120" s="1117"/>
      <c r="O120" s="1117"/>
      <c r="P120" s="1117"/>
      <c r="Q120" s="1117"/>
      <c r="R120" s="1117"/>
      <c r="S120" s="1117"/>
      <c r="T120" s="1117"/>
      <c r="U120" s="1117"/>
      <c r="V120" s="1117"/>
      <c r="W120" s="1117"/>
      <c r="X120" s="1117"/>
      <c r="Y120" s="1117"/>
      <c r="Z120" s="1117"/>
      <c r="AA120" s="1117"/>
      <c r="AB120" s="1117"/>
      <c r="AC120" s="1117"/>
      <c r="AD120" s="1117"/>
      <c r="AE120" s="1118"/>
      <c r="AF120" s="996"/>
      <c r="AG120" s="996"/>
      <c r="AH120" s="996"/>
      <c r="AI120" s="1106"/>
      <c r="AJ120" s="1185"/>
      <c r="AK120" s="1186"/>
      <c r="AL120" s="1121"/>
      <c r="AM120" s="1122"/>
      <c r="AN120" s="1055"/>
      <c r="AO120" s="1056"/>
      <c r="AP120" s="1056"/>
      <c r="AQ120" s="1057"/>
      <c r="AR120" s="1102"/>
      <c r="AS120" s="1103"/>
      <c r="AT120" s="1102"/>
      <c r="AU120" s="1103"/>
      <c r="AV120" s="1104"/>
      <c r="AW120" s="1106"/>
      <c r="AX120" s="1108"/>
      <c r="AY120" s="1108"/>
      <c r="AZ120" s="1109"/>
      <c r="BA120" s="2"/>
    </row>
    <row r="121" spans="2:53" ht="6" customHeight="1" x14ac:dyDescent="0.2">
      <c r="B121" s="1127"/>
      <c r="C121" s="1114"/>
      <c r="D121" s="84"/>
      <c r="E121" s="85"/>
      <c r="F121" s="85"/>
      <c r="G121" s="85"/>
      <c r="H121" s="85"/>
      <c r="I121" s="85"/>
      <c r="J121" s="85"/>
      <c r="K121" s="42"/>
      <c r="L121" s="42"/>
      <c r="M121" s="42"/>
      <c r="N121" s="42"/>
      <c r="O121" s="42"/>
      <c r="P121" s="42"/>
      <c r="Q121" s="42"/>
      <c r="R121" s="42"/>
      <c r="S121" s="42"/>
      <c r="T121" s="42"/>
      <c r="U121" s="42"/>
      <c r="V121" s="42"/>
      <c r="W121" s="42"/>
      <c r="X121" s="42"/>
      <c r="Y121" s="42"/>
      <c r="Z121" s="42"/>
      <c r="AA121" s="42"/>
      <c r="AB121" s="42"/>
      <c r="AC121" s="42"/>
      <c r="AD121" s="42"/>
      <c r="AE121" s="42"/>
      <c r="AF121" s="49"/>
      <c r="AG121" s="49"/>
      <c r="AH121" s="49"/>
      <c r="AI121" s="1129"/>
      <c r="AJ121" s="49"/>
      <c r="AK121" s="49"/>
      <c r="AL121" s="49"/>
      <c r="AM121" s="49"/>
      <c r="AN121" s="1052"/>
      <c r="AO121" s="1053"/>
      <c r="AP121" s="1053"/>
      <c r="AQ121" s="1054"/>
      <c r="AR121" s="82"/>
      <c r="AS121" s="82"/>
      <c r="AT121" s="82"/>
      <c r="AU121" s="82"/>
      <c r="AV121" s="1105"/>
      <c r="AW121" s="1107"/>
      <c r="AX121" s="1110"/>
      <c r="AY121" s="1110"/>
      <c r="AZ121" s="1111"/>
      <c r="BA121" s="2"/>
    </row>
    <row r="122" spans="2:53" ht="23.25" customHeight="1" x14ac:dyDescent="0.2">
      <c r="B122" s="1112" t="s">
        <v>163</v>
      </c>
      <c r="C122" s="1114"/>
      <c r="D122" s="41"/>
      <c r="E122" s="41"/>
      <c r="F122" s="41"/>
      <c r="G122" s="41"/>
      <c r="H122" s="41"/>
      <c r="I122" s="41"/>
      <c r="J122" s="41"/>
      <c r="K122" s="1116"/>
      <c r="L122" s="1117"/>
      <c r="M122" s="1117"/>
      <c r="N122" s="1117"/>
      <c r="O122" s="1117"/>
      <c r="P122" s="1117"/>
      <c r="Q122" s="1117"/>
      <c r="R122" s="1117"/>
      <c r="S122" s="1117"/>
      <c r="T122" s="1117"/>
      <c r="U122" s="1117"/>
      <c r="V122" s="1117"/>
      <c r="W122" s="1117"/>
      <c r="X122" s="1117"/>
      <c r="Y122" s="1117"/>
      <c r="Z122" s="1117"/>
      <c r="AA122" s="1117"/>
      <c r="AB122" s="1117"/>
      <c r="AC122" s="1117"/>
      <c r="AD122" s="1117"/>
      <c r="AE122" s="1118"/>
      <c r="AF122" s="996"/>
      <c r="AG122" s="996"/>
      <c r="AH122" s="996"/>
      <c r="AI122" s="1106"/>
      <c r="AJ122" s="1185"/>
      <c r="AK122" s="1186"/>
      <c r="AL122" s="1121"/>
      <c r="AM122" s="1122"/>
      <c r="AN122" s="1055"/>
      <c r="AO122" s="1056"/>
      <c r="AP122" s="1056"/>
      <c r="AQ122" s="1057"/>
      <c r="AR122" s="1102"/>
      <c r="AS122" s="1103"/>
      <c r="AT122" s="1102"/>
      <c r="AU122" s="1103"/>
      <c r="AV122" s="1104"/>
      <c r="AW122" s="1106"/>
      <c r="AX122" s="1108"/>
      <c r="AY122" s="1108"/>
      <c r="AZ122" s="1109"/>
      <c r="BA122" s="2"/>
    </row>
    <row r="123" spans="2:53" ht="6" customHeight="1" x14ac:dyDescent="0.2">
      <c r="B123" s="1127"/>
      <c r="C123" s="1114"/>
      <c r="D123" s="84"/>
      <c r="E123" s="85"/>
      <c r="F123" s="85"/>
      <c r="G123" s="85"/>
      <c r="H123" s="85"/>
      <c r="I123" s="85"/>
      <c r="J123" s="85"/>
      <c r="K123" s="42"/>
      <c r="L123" s="42"/>
      <c r="M123" s="42"/>
      <c r="N123" s="42"/>
      <c r="O123" s="42"/>
      <c r="P123" s="42"/>
      <c r="Q123" s="42"/>
      <c r="R123" s="42"/>
      <c r="S123" s="42"/>
      <c r="T123" s="42"/>
      <c r="U123" s="42"/>
      <c r="V123" s="42"/>
      <c r="W123" s="42"/>
      <c r="X123" s="42"/>
      <c r="Y123" s="42"/>
      <c r="Z123" s="42"/>
      <c r="AA123" s="42"/>
      <c r="AB123" s="42"/>
      <c r="AC123" s="42"/>
      <c r="AD123" s="42"/>
      <c r="AE123" s="42"/>
      <c r="AF123" s="49"/>
      <c r="AG123" s="49"/>
      <c r="AH123" s="49"/>
      <c r="AI123" s="1129"/>
      <c r="AJ123" s="49"/>
      <c r="AK123" s="49"/>
      <c r="AL123" s="49"/>
      <c r="AM123" s="49"/>
      <c r="AN123" s="1052"/>
      <c r="AO123" s="1053"/>
      <c r="AP123" s="1053"/>
      <c r="AQ123" s="1054"/>
      <c r="AR123" s="82"/>
      <c r="AS123" s="82"/>
      <c r="AT123" s="82"/>
      <c r="AU123" s="82"/>
      <c r="AV123" s="1105"/>
      <c r="AW123" s="1107"/>
      <c r="AX123" s="1110"/>
      <c r="AY123" s="1110"/>
      <c r="AZ123" s="1111"/>
      <c r="BA123" s="2"/>
    </row>
    <row r="124" spans="2:53" ht="23.25" customHeight="1" x14ac:dyDescent="0.2">
      <c r="B124" s="1112" t="s">
        <v>164</v>
      </c>
      <c r="C124" s="1114"/>
      <c r="D124" s="41"/>
      <c r="E124" s="41"/>
      <c r="F124" s="41"/>
      <c r="G124" s="41"/>
      <c r="H124" s="41"/>
      <c r="I124" s="41"/>
      <c r="J124" s="41"/>
      <c r="K124" s="1116"/>
      <c r="L124" s="1117"/>
      <c r="M124" s="1117"/>
      <c r="N124" s="1117"/>
      <c r="O124" s="1117"/>
      <c r="P124" s="1117"/>
      <c r="Q124" s="1117"/>
      <c r="R124" s="1117"/>
      <c r="S124" s="1117"/>
      <c r="T124" s="1117"/>
      <c r="U124" s="1117"/>
      <c r="V124" s="1117"/>
      <c r="W124" s="1117"/>
      <c r="X124" s="1117"/>
      <c r="Y124" s="1117"/>
      <c r="Z124" s="1117"/>
      <c r="AA124" s="1117"/>
      <c r="AB124" s="1117"/>
      <c r="AC124" s="1117"/>
      <c r="AD124" s="1117"/>
      <c r="AE124" s="1118"/>
      <c r="AF124" s="996"/>
      <c r="AG124" s="996"/>
      <c r="AH124" s="996"/>
      <c r="AI124" s="1106"/>
      <c r="AJ124" s="1185"/>
      <c r="AK124" s="1186"/>
      <c r="AL124" s="1121"/>
      <c r="AM124" s="1122"/>
      <c r="AN124" s="1055"/>
      <c r="AO124" s="1056"/>
      <c r="AP124" s="1056"/>
      <c r="AQ124" s="1057"/>
      <c r="AR124" s="1102"/>
      <c r="AS124" s="1103"/>
      <c r="AT124" s="1102"/>
      <c r="AU124" s="1103"/>
      <c r="AV124" s="1104"/>
      <c r="AW124" s="1106"/>
      <c r="AX124" s="1108"/>
      <c r="AY124" s="1108"/>
      <c r="AZ124" s="1109"/>
      <c r="BA124" s="2"/>
    </row>
    <row r="125" spans="2:53" ht="6" customHeight="1" x14ac:dyDescent="0.2">
      <c r="B125" s="1127"/>
      <c r="C125" s="1114"/>
      <c r="D125" s="84"/>
      <c r="E125" s="85"/>
      <c r="F125" s="85"/>
      <c r="G125" s="85"/>
      <c r="H125" s="85"/>
      <c r="I125" s="85"/>
      <c r="J125" s="85"/>
      <c r="K125" s="42"/>
      <c r="L125" s="42"/>
      <c r="M125" s="42"/>
      <c r="N125" s="42"/>
      <c r="O125" s="42"/>
      <c r="P125" s="42"/>
      <c r="Q125" s="42"/>
      <c r="R125" s="42"/>
      <c r="S125" s="42"/>
      <c r="T125" s="42"/>
      <c r="U125" s="42"/>
      <c r="V125" s="42"/>
      <c r="W125" s="42"/>
      <c r="X125" s="42"/>
      <c r="Y125" s="42"/>
      <c r="Z125" s="42"/>
      <c r="AA125" s="42"/>
      <c r="AB125" s="42"/>
      <c r="AC125" s="42"/>
      <c r="AD125" s="42"/>
      <c r="AE125" s="42"/>
      <c r="AF125" s="49"/>
      <c r="AG125" s="49"/>
      <c r="AH125" s="49"/>
      <c r="AI125" s="1129"/>
      <c r="AJ125" s="49"/>
      <c r="AK125" s="49"/>
      <c r="AL125" s="49"/>
      <c r="AM125" s="49"/>
      <c r="AN125" s="1052"/>
      <c r="AO125" s="1053"/>
      <c r="AP125" s="1053"/>
      <c r="AQ125" s="1054"/>
      <c r="AR125" s="82"/>
      <c r="AS125" s="82"/>
      <c r="AT125" s="82"/>
      <c r="AU125" s="82"/>
      <c r="AV125" s="1105"/>
      <c r="AW125" s="1107"/>
      <c r="AX125" s="1110"/>
      <c r="AY125" s="1110"/>
      <c r="AZ125" s="1111"/>
      <c r="BA125" s="2"/>
    </row>
    <row r="126" spans="2:53" ht="23.25" customHeight="1" x14ac:dyDescent="0.2">
      <c r="B126" s="1112" t="s">
        <v>165</v>
      </c>
      <c r="C126" s="1114"/>
      <c r="D126" s="41"/>
      <c r="E126" s="41"/>
      <c r="F126" s="41"/>
      <c r="G126" s="41"/>
      <c r="H126" s="41"/>
      <c r="I126" s="41"/>
      <c r="J126" s="41"/>
      <c r="K126" s="1116"/>
      <c r="L126" s="1117"/>
      <c r="M126" s="1117"/>
      <c r="N126" s="1117"/>
      <c r="O126" s="1117"/>
      <c r="P126" s="1117"/>
      <c r="Q126" s="1117"/>
      <c r="R126" s="1117"/>
      <c r="S126" s="1117"/>
      <c r="T126" s="1117"/>
      <c r="U126" s="1117"/>
      <c r="V126" s="1117"/>
      <c r="W126" s="1117"/>
      <c r="X126" s="1117"/>
      <c r="Y126" s="1117"/>
      <c r="Z126" s="1117"/>
      <c r="AA126" s="1117"/>
      <c r="AB126" s="1117"/>
      <c r="AC126" s="1117"/>
      <c r="AD126" s="1117"/>
      <c r="AE126" s="1118"/>
      <c r="AF126" s="996"/>
      <c r="AG126" s="996"/>
      <c r="AH126" s="996"/>
      <c r="AI126" s="1106"/>
      <c r="AJ126" s="1185"/>
      <c r="AK126" s="1186"/>
      <c r="AL126" s="1121"/>
      <c r="AM126" s="1122"/>
      <c r="AN126" s="1055"/>
      <c r="AO126" s="1056"/>
      <c r="AP126" s="1056"/>
      <c r="AQ126" s="1057"/>
      <c r="AR126" s="1102"/>
      <c r="AS126" s="1103"/>
      <c r="AT126" s="1102"/>
      <c r="AU126" s="1103"/>
      <c r="AV126" s="1104"/>
      <c r="AW126" s="1106"/>
      <c r="AX126" s="1108"/>
      <c r="AY126" s="1108"/>
      <c r="AZ126" s="1109"/>
      <c r="BA126" s="2"/>
    </row>
    <row r="127" spans="2:53" ht="6" customHeight="1" x14ac:dyDescent="0.2">
      <c r="B127" s="1127"/>
      <c r="C127" s="1114"/>
      <c r="D127" s="84"/>
      <c r="E127" s="85"/>
      <c r="F127" s="85"/>
      <c r="G127" s="85"/>
      <c r="H127" s="85"/>
      <c r="I127" s="85"/>
      <c r="J127" s="85"/>
      <c r="K127" s="42"/>
      <c r="L127" s="42"/>
      <c r="M127" s="42"/>
      <c r="N127" s="42"/>
      <c r="O127" s="42"/>
      <c r="P127" s="42"/>
      <c r="Q127" s="42"/>
      <c r="R127" s="42"/>
      <c r="S127" s="42"/>
      <c r="T127" s="42"/>
      <c r="U127" s="42"/>
      <c r="V127" s="42"/>
      <c r="W127" s="42"/>
      <c r="X127" s="42"/>
      <c r="Y127" s="42"/>
      <c r="Z127" s="42"/>
      <c r="AA127" s="42"/>
      <c r="AB127" s="42"/>
      <c r="AC127" s="42"/>
      <c r="AD127" s="42"/>
      <c r="AE127" s="42"/>
      <c r="AF127" s="49"/>
      <c r="AG127" s="49"/>
      <c r="AH127" s="49"/>
      <c r="AI127" s="1129"/>
      <c r="AJ127" s="49"/>
      <c r="AK127" s="49"/>
      <c r="AL127" s="49"/>
      <c r="AM127" s="49"/>
      <c r="AN127" s="1052"/>
      <c r="AO127" s="1053"/>
      <c r="AP127" s="1053"/>
      <c r="AQ127" s="1054"/>
      <c r="AR127" s="82"/>
      <c r="AS127" s="82"/>
      <c r="AT127" s="82"/>
      <c r="AU127" s="82"/>
      <c r="AV127" s="1105"/>
      <c r="AW127" s="1107"/>
      <c r="AX127" s="1110"/>
      <c r="AY127" s="1110"/>
      <c r="AZ127" s="1111"/>
      <c r="BA127" s="2"/>
    </row>
    <row r="128" spans="2:53" ht="23.25" customHeight="1" x14ac:dyDescent="0.2">
      <c r="B128" s="1112" t="s">
        <v>166</v>
      </c>
      <c r="C128" s="1114"/>
      <c r="D128" s="41"/>
      <c r="E128" s="41"/>
      <c r="F128" s="41"/>
      <c r="G128" s="41"/>
      <c r="H128" s="41"/>
      <c r="I128" s="41"/>
      <c r="J128" s="41"/>
      <c r="K128" s="1116"/>
      <c r="L128" s="1117"/>
      <c r="M128" s="1117"/>
      <c r="N128" s="1117"/>
      <c r="O128" s="1117"/>
      <c r="P128" s="1117"/>
      <c r="Q128" s="1117"/>
      <c r="R128" s="1117"/>
      <c r="S128" s="1117"/>
      <c r="T128" s="1117"/>
      <c r="U128" s="1117"/>
      <c r="V128" s="1117"/>
      <c r="W128" s="1117"/>
      <c r="X128" s="1117"/>
      <c r="Y128" s="1117"/>
      <c r="Z128" s="1117"/>
      <c r="AA128" s="1117"/>
      <c r="AB128" s="1117"/>
      <c r="AC128" s="1117"/>
      <c r="AD128" s="1117"/>
      <c r="AE128" s="1118"/>
      <c r="AF128" s="996"/>
      <c r="AG128" s="996"/>
      <c r="AH128" s="996"/>
      <c r="AI128" s="1106"/>
      <c r="AJ128" s="1185"/>
      <c r="AK128" s="1186"/>
      <c r="AL128" s="1121"/>
      <c r="AM128" s="1122"/>
      <c r="AN128" s="1055"/>
      <c r="AO128" s="1056"/>
      <c r="AP128" s="1056"/>
      <c r="AQ128" s="1057"/>
      <c r="AR128" s="1102"/>
      <c r="AS128" s="1103"/>
      <c r="AT128" s="1102"/>
      <c r="AU128" s="1103"/>
      <c r="AV128" s="1104"/>
      <c r="AW128" s="1106"/>
      <c r="AX128" s="1108"/>
      <c r="AY128" s="1108"/>
      <c r="AZ128" s="1109"/>
      <c r="BA128" s="2"/>
    </row>
    <row r="129" spans="2:53" ht="6" customHeight="1" x14ac:dyDescent="0.2">
      <c r="B129" s="1127"/>
      <c r="C129" s="1114"/>
      <c r="D129" s="84"/>
      <c r="E129" s="85"/>
      <c r="F129" s="85"/>
      <c r="G129" s="85"/>
      <c r="H129" s="85"/>
      <c r="I129" s="85"/>
      <c r="J129" s="85"/>
      <c r="K129" s="42"/>
      <c r="L129" s="42"/>
      <c r="M129" s="42"/>
      <c r="N129" s="42"/>
      <c r="O129" s="42"/>
      <c r="P129" s="42"/>
      <c r="Q129" s="42"/>
      <c r="R129" s="42"/>
      <c r="S129" s="42"/>
      <c r="T129" s="42"/>
      <c r="U129" s="42"/>
      <c r="V129" s="42"/>
      <c r="W129" s="42"/>
      <c r="X129" s="42"/>
      <c r="Y129" s="42"/>
      <c r="Z129" s="42"/>
      <c r="AA129" s="42"/>
      <c r="AB129" s="42"/>
      <c r="AC129" s="42"/>
      <c r="AD129" s="42"/>
      <c r="AE129" s="42"/>
      <c r="AF129" s="49"/>
      <c r="AG129" s="49"/>
      <c r="AH129" s="49"/>
      <c r="AI129" s="1129"/>
      <c r="AJ129" s="49"/>
      <c r="AK129" s="49"/>
      <c r="AL129" s="49"/>
      <c r="AM129" s="49"/>
      <c r="AN129" s="1052"/>
      <c r="AO129" s="1053"/>
      <c r="AP129" s="1053"/>
      <c r="AQ129" s="1054"/>
      <c r="AR129" s="82"/>
      <c r="AS129" s="82"/>
      <c r="AT129" s="82"/>
      <c r="AU129" s="82"/>
      <c r="AV129" s="1105"/>
      <c r="AW129" s="1107"/>
      <c r="AX129" s="1110"/>
      <c r="AY129" s="1110"/>
      <c r="AZ129" s="1111"/>
      <c r="BA129" s="2"/>
    </row>
    <row r="130" spans="2:53" ht="23.25" customHeight="1" x14ac:dyDescent="0.2">
      <c r="B130" s="1112" t="s">
        <v>167</v>
      </c>
      <c r="C130" s="1114"/>
      <c r="D130" s="41"/>
      <c r="E130" s="41"/>
      <c r="F130" s="41"/>
      <c r="G130" s="41"/>
      <c r="H130" s="41"/>
      <c r="I130" s="41"/>
      <c r="J130" s="41"/>
      <c r="K130" s="1116"/>
      <c r="L130" s="1117"/>
      <c r="M130" s="1117"/>
      <c r="N130" s="1117"/>
      <c r="O130" s="1117"/>
      <c r="P130" s="1117"/>
      <c r="Q130" s="1117"/>
      <c r="R130" s="1117"/>
      <c r="S130" s="1117"/>
      <c r="T130" s="1117"/>
      <c r="U130" s="1117"/>
      <c r="V130" s="1117"/>
      <c r="W130" s="1117"/>
      <c r="X130" s="1117"/>
      <c r="Y130" s="1117"/>
      <c r="Z130" s="1117"/>
      <c r="AA130" s="1117"/>
      <c r="AB130" s="1117"/>
      <c r="AC130" s="1117"/>
      <c r="AD130" s="1117"/>
      <c r="AE130" s="1118"/>
      <c r="AF130" s="996"/>
      <c r="AG130" s="996"/>
      <c r="AH130" s="996"/>
      <c r="AI130" s="1106"/>
      <c r="AJ130" s="1185"/>
      <c r="AK130" s="1186"/>
      <c r="AL130" s="1121"/>
      <c r="AM130" s="1122"/>
      <c r="AN130" s="1055"/>
      <c r="AO130" s="1056"/>
      <c r="AP130" s="1056"/>
      <c r="AQ130" s="1057"/>
      <c r="AR130" s="1102"/>
      <c r="AS130" s="1103"/>
      <c r="AT130" s="1102"/>
      <c r="AU130" s="1103"/>
      <c r="AV130" s="1104"/>
      <c r="AW130" s="1106"/>
      <c r="AX130" s="1108"/>
      <c r="AY130" s="1108"/>
      <c r="AZ130" s="1109"/>
      <c r="BA130" s="2"/>
    </row>
    <row r="131" spans="2:53" ht="6" customHeight="1" x14ac:dyDescent="0.2">
      <c r="B131" s="1127"/>
      <c r="C131" s="1114"/>
      <c r="D131" s="84"/>
      <c r="E131" s="85"/>
      <c r="F131" s="85"/>
      <c r="G131" s="85"/>
      <c r="H131" s="85"/>
      <c r="I131" s="85"/>
      <c r="J131" s="85"/>
      <c r="K131" s="42"/>
      <c r="L131" s="42"/>
      <c r="M131" s="42"/>
      <c r="N131" s="42"/>
      <c r="O131" s="42"/>
      <c r="P131" s="42"/>
      <c r="Q131" s="42"/>
      <c r="R131" s="42"/>
      <c r="S131" s="42"/>
      <c r="T131" s="42"/>
      <c r="U131" s="42"/>
      <c r="V131" s="42"/>
      <c r="W131" s="42"/>
      <c r="X131" s="42"/>
      <c r="Y131" s="42"/>
      <c r="Z131" s="42"/>
      <c r="AA131" s="42"/>
      <c r="AB131" s="42"/>
      <c r="AC131" s="42"/>
      <c r="AD131" s="42"/>
      <c r="AE131" s="42"/>
      <c r="AF131" s="49"/>
      <c r="AG131" s="49"/>
      <c r="AH131" s="49"/>
      <c r="AI131" s="1129"/>
      <c r="AJ131" s="49"/>
      <c r="AK131" s="49"/>
      <c r="AL131" s="49"/>
      <c r="AM131" s="49"/>
      <c r="AN131" s="1052"/>
      <c r="AO131" s="1053"/>
      <c r="AP131" s="1053"/>
      <c r="AQ131" s="1054"/>
      <c r="AR131" s="82"/>
      <c r="AS131" s="82"/>
      <c r="AT131" s="82"/>
      <c r="AU131" s="82"/>
      <c r="AV131" s="1105"/>
      <c r="AW131" s="1107"/>
      <c r="AX131" s="1110"/>
      <c r="AY131" s="1110"/>
      <c r="AZ131" s="1111"/>
      <c r="BA131" s="2"/>
    </row>
    <row r="132" spans="2:53" ht="23.25" customHeight="1" x14ac:dyDescent="0.2">
      <c r="B132" s="1112" t="s">
        <v>168</v>
      </c>
      <c r="C132" s="1114"/>
      <c r="D132" s="41"/>
      <c r="E132" s="41"/>
      <c r="F132" s="41"/>
      <c r="G132" s="41"/>
      <c r="H132" s="41"/>
      <c r="I132" s="41"/>
      <c r="J132" s="41"/>
      <c r="K132" s="1116"/>
      <c r="L132" s="1117"/>
      <c r="M132" s="1117"/>
      <c r="N132" s="1117"/>
      <c r="O132" s="1117"/>
      <c r="P132" s="1117"/>
      <c r="Q132" s="1117"/>
      <c r="R132" s="1117"/>
      <c r="S132" s="1117"/>
      <c r="T132" s="1117"/>
      <c r="U132" s="1117"/>
      <c r="V132" s="1117"/>
      <c r="W132" s="1117"/>
      <c r="X132" s="1117"/>
      <c r="Y132" s="1117"/>
      <c r="Z132" s="1117"/>
      <c r="AA132" s="1117"/>
      <c r="AB132" s="1117"/>
      <c r="AC132" s="1117"/>
      <c r="AD132" s="1117"/>
      <c r="AE132" s="1118"/>
      <c r="AF132" s="996"/>
      <c r="AG132" s="996"/>
      <c r="AH132" s="996"/>
      <c r="AI132" s="1106"/>
      <c r="AJ132" s="1185"/>
      <c r="AK132" s="1186"/>
      <c r="AL132" s="1121"/>
      <c r="AM132" s="1122"/>
      <c r="AN132" s="1055"/>
      <c r="AO132" s="1056"/>
      <c r="AP132" s="1056"/>
      <c r="AQ132" s="1057"/>
      <c r="AR132" s="1102"/>
      <c r="AS132" s="1103"/>
      <c r="AT132" s="1102"/>
      <c r="AU132" s="1103"/>
      <c r="AV132" s="1104"/>
      <c r="AW132" s="1106"/>
      <c r="AX132" s="1108"/>
      <c r="AY132" s="1108"/>
      <c r="AZ132" s="1109"/>
      <c r="BA132" s="2"/>
    </row>
    <row r="133" spans="2:53" ht="6" customHeight="1" x14ac:dyDescent="0.2">
      <c r="B133" s="1127"/>
      <c r="C133" s="1114"/>
      <c r="D133" s="84"/>
      <c r="E133" s="85"/>
      <c r="F133" s="85"/>
      <c r="G133" s="85"/>
      <c r="H133" s="85"/>
      <c r="I133" s="85"/>
      <c r="J133" s="85"/>
      <c r="K133" s="42"/>
      <c r="L133" s="42"/>
      <c r="M133" s="42"/>
      <c r="N133" s="42"/>
      <c r="O133" s="42"/>
      <c r="P133" s="42"/>
      <c r="Q133" s="42"/>
      <c r="R133" s="42"/>
      <c r="S133" s="42"/>
      <c r="T133" s="42"/>
      <c r="U133" s="42"/>
      <c r="V133" s="42"/>
      <c r="W133" s="42"/>
      <c r="X133" s="42"/>
      <c r="Y133" s="42"/>
      <c r="Z133" s="42"/>
      <c r="AA133" s="42"/>
      <c r="AB133" s="42"/>
      <c r="AC133" s="42"/>
      <c r="AD133" s="42"/>
      <c r="AE133" s="42"/>
      <c r="AF133" s="49"/>
      <c r="AG133" s="49"/>
      <c r="AH133" s="49"/>
      <c r="AI133" s="1129"/>
      <c r="AJ133" s="49"/>
      <c r="AK133" s="49"/>
      <c r="AL133" s="49"/>
      <c r="AM133" s="49"/>
      <c r="AN133" s="1052"/>
      <c r="AO133" s="1053"/>
      <c r="AP133" s="1053"/>
      <c r="AQ133" s="1054"/>
      <c r="AR133" s="82"/>
      <c r="AS133" s="82"/>
      <c r="AT133" s="82"/>
      <c r="AU133" s="82"/>
      <c r="AV133" s="1105"/>
      <c r="AW133" s="1107"/>
      <c r="AX133" s="1110"/>
      <c r="AY133" s="1110"/>
      <c r="AZ133" s="1111"/>
      <c r="BA133" s="2"/>
    </row>
    <row r="134" spans="2:53" ht="23.25" customHeight="1" x14ac:dyDescent="0.2">
      <c r="B134" s="1112" t="s">
        <v>169</v>
      </c>
      <c r="C134" s="1114"/>
      <c r="D134" s="41"/>
      <c r="E134" s="41"/>
      <c r="F134" s="41"/>
      <c r="G134" s="41"/>
      <c r="H134" s="41"/>
      <c r="I134" s="41"/>
      <c r="J134" s="41"/>
      <c r="K134" s="1116"/>
      <c r="L134" s="1117"/>
      <c r="M134" s="1117"/>
      <c r="N134" s="1117"/>
      <c r="O134" s="1117"/>
      <c r="P134" s="1117"/>
      <c r="Q134" s="1117"/>
      <c r="R134" s="1117"/>
      <c r="S134" s="1117"/>
      <c r="T134" s="1117"/>
      <c r="U134" s="1117"/>
      <c r="V134" s="1117"/>
      <c r="W134" s="1117"/>
      <c r="X134" s="1117"/>
      <c r="Y134" s="1117"/>
      <c r="Z134" s="1117"/>
      <c r="AA134" s="1117"/>
      <c r="AB134" s="1117"/>
      <c r="AC134" s="1117"/>
      <c r="AD134" s="1117"/>
      <c r="AE134" s="1118"/>
      <c r="AF134" s="996"/>
      <c r="AG134" s="996"/>
      <c r="AH134" s="996"/>
      <c r="AI134" s="1106"/>
      <c r="AJ134" s="1185"/>
      <c r="AK134" s="1186"/>
      <c r="AL134" s="1121"/>
      <c r="AM134" s="1122"/>
      <c r="AN134" s="1055"/>
      <c r="AO134" s="1056"/>
      <c r="AP134" s="1056"/>
      <c r="AQ134" s="1057"/>
      <c r="AR134" s="1102"/>
      <c r="AS134" s="1103"/>
      <c r="AT134" s="1102"/>
      <c r="AU134" s="1103"/>
      <c r="AV134" s="1104"/>
      <c r="AW134" s="1106"/>
      <c r="AX134" s="1108"/>
      <c r="AY134" s="1108"/>
      <c r="AZ134" s="1109"/>
      <c r="BA134" s="2"/>
    </row>
    <row r="135" spans="2:53" ht="6" customHeight="1" x14ac:dyDescent="0.2">
      <c r="B135" s="1127"/>
      <c r="C135" s="1114"/>
      <c r="D135" s="84"/>
      <c r="E135" s="85"/>
      <c r="F135" s="85"/>
      <c r="G135" s="85"/>
      <c r="H135" s="85"/>
      <c r="I135" s="85"/>
      <c r="J135" s="85"/>
      <c r="K135" s="42"/>
      <c r="L135" s="42"/>
      <c r="M135" s="42"/>
      <c r="N135" s="42"/>
      <c r="O135" s="42"/>
      <c r="P135" s="42"/>
      <c r="Q135" s="42"/>
      <c r="R135" s="42"/>
      <c r="S135" s="42"/>
      <c r="T135" s="42"/>
      <c r="U135" s="42"/>
      <c r="V135" s="42"/>
      <c r="W135" s="42"/>
      <c r="X135" s="42"/>
      <c r="Y135" s="42"/>
      <c r="Z135" s="42"/>
      <c r="AA135" s="42"/>
      <c r="AB135" s="42"/>
      <c r="AC135" s="42"/>
      <c r="AD135" s="42"/>
      <c r="AE135" s="42"/>
      <c r="AF135" s="49"/>
      <c r="AG135" s="49"/>
      <c r="AH135" s="49"/>
      <c r="AI135" s="1129"/>
      <c r="AJ135" s="49"/>
      <c r="AK135" s="49"/>
      <c r="AL135" s="49"/>
      <c r="AM135" s="49"/>
      <c r="AN135" s="1052"/>
      <c r="AO135" s="1053"/>
      <c r="AP135" s="1053"/>
      <c r="AQ135" s="1054"/>
      <c r="AR135" s="82"/>
      <c r="AS135" s="82"/>
      <c r="AT135" s="82"/>
      <c r="AU135" s="82"/>
      <c r="AV135" s="1105"/>
      <c r="AW135" s="1107"/>
      <c r="AX135" s="1110"/>
      <c r="AY135" s="1110"/>
      <c r="AZ135" s="1111"/>
      <c r="BA135" s="2"/>
    </row>
    <row r="136" spans="2:53" ht="23.25" customHeight="1" x14ac:dyDescent="0.2">
      <c r="B136" s="1112" t="s">
        <v>170</v>
      </c>
      <c r="C136" s="1114"/>
      <c r="D136" s="41"/>
      <c r="E136" s="41"/>
      <c r="F136" s="41"/>
      <c r="G136" s="41"/>
      <c r="H136" s="41"/>
      <c r="I136" s="41"/>
      <c r="J136" s="41"/>
      <c r="K136" s="1116"/>
      <c r="L136" s="1117"/>
      <c r="M136" s="1117"/>
      <c r="N136" s="1117"/>
      <c r="O136" s="1117"/>
      <c r="P136" s="1117"/>
      <c r="Q136" s="1117"/>
      <c r="R136" s="1117"/>
      <c r="S136" s="1117"/>
      <c r="T136" s="1117"/>
      <c r="U136" s="1117"/>
      <c r="V136" s="1117"/>
      <c r="W136" s="1117"/>
      <c r="X136" s="1117"/>
      <c r="Y136" s="1117"/>
      <c r="Z136" s="1117"/>
      <c r="AA136" s="1117"/>
      <c r="AB136" s="1117"/>
      <c r="AC136" s="1117"/>
      <c r="AD136" s="1117"/>
      <c r="AE136" s="1118"/>
      <c r="AF136" s="996"/>
      <c r="AG136" s="996"/>
      <c r="AH136" s="996"/>
      <c r="AI136" s="1106"/>
      <c r="AJ136" s="1185"/>
      <c r="AK136" s="1186"/>
      <c r="AL136" s="1121"/>
      <c r="AM136" s="1122"/>
      <c r="AN136" s="1055"/>
      <c r="AO136" s="1056"/>
      <c r="AP136" s="1056"/>
      <c r="AQ136" s="1057"/>
      <c r="AR136" s="1102"/>
      <c r="AS136" s="1103"/>
      <c r="AT136" s="1102"/>
      <c r="AU136" s="1103"/>
      <c r="AV136" s="1104"/>
      <c r="AW136" s="1106"/>
      <c r="AX136" s="1108"/>
      <c r="AY136" s="1108"/>
      <c r="AZ136" s="1109"/>
      <c r="BA136" s="2"/>
    </row>
    <row r="137" spans="2:53" ht="6" customHeight="1" x14ac:dyDescent="0.2">
      <c r="B137" s="1127"/>
      <c r="C137" s="1114"/>
      <c r="D137" s="84"/>
      <c r="E137" s="85"/>
      <c r="F137" s="85"/>
      <c r="G137" s="85"/>
      <c r="H137" s="85"/>
      <c r="I137" s="85"/>
      <c r="J137" s="85"/>
      <c r="K137" s="42"/>
      <c r="L137" s="42"/>
      <c r="M137" s="42"/>
      <c r="N137" s="42"/>
      <c r="O137" s="42"/>
      <c r="P137" s="42"/>
      <c r="Q137" s="42"/>
      <c r="R137" s="42"/>
      <c r="S137" s="42"/>
      <c r="T137" s="42"/>
      <c r="U137" s="42"/>
      <c r="V137" s="42"/>
      <c r="W137" s="42"/>
      <c r="X137" s="42"/>
      <c r="Y137" s="42"/>
      <c r="Z137" s="42"/>
      <c r="AA137" s="42"/>
      <c r="AB137" s="42"/>
      <c r="AC137" s="42"/>
      <c r="AD137" s="42"/>
      <c r="AE137" s="42"/>
      <c r="AF137" s="49"/>
      <c r="AG137" s="49"/>
      <c r="AH137" s="49"/>
      <c r="AI137" s="1129"/>
      <c r="AJ137" s="49"/>
      <c r="AK137" s="49"/>
      <c r="AL137" s="49"/>
      <c r="AM137" s="49"/>
      <c r="AN137" s="1052"/>
      <c r="AO137" s="1053"/>
      <c r="AP137" s="1053"/>
      <c r="AQ137" s="1054"/>
      <c r="AR137" s="82"/>
      <c r="AS137" s="82"/>
      <c r="AT137" s="82"/>
      <c r="AU137" s="82"/>
      <c r="AV137" s="1105"/>
      <c r="AW137" s="1107"/>
      <c r="AX137" s="1110"/>
      <c r="AY137" s="1110"/>
      <c r="AZ137" s="1111"/>
      <c r="BA137" s="2"/>
    </row>
    <row r="138" spans="2:53" ht="23.25" customHeight="1" x14ac:dyDescent="0.2">
      <c r="B138" s="1112" t="s">
        <v>171</v>
      </c>
      <c r="C138" s="1114"/>
      <c r="D138" s="41"/>
      <c r="E138" s="41"/>
      <c r="F138" s="41"/>
      <c r="G138" s="41"/>
      <c r="H138" s="41"/>
      <c r="I138" s="41"/>
      <c r="J138" s="41"/>
      <c r="K138" s="1116"/>
      <c r="L138" s="1117"/>
      <c r="M138" s="1117"/>
      <c r="N138" s="1117"/>
      <c r="O138" s="1117"/>
      <c r="P138" s="1117"/>
      <c r="Q138" s="1117"/>
      <c r="R138" s="1117"/>
      <c r="S138" s="1117"/>
      <c r="T138" s="1117"/>
      <c r="U138" s="1117"/>
      <c r="V138" s="1117"/>
      <c r="W138" s="1117"/>
      <c r="X138" s="1117"/>
      <c r="Y138" s="1117"/>
      <c r="Z138" s="1117"/>
      <c r="AA138" s="1117"/>
      <c r="AB138" s="1117"/>
      <c r="AC138" s="1117"/>
      <c r="AD138" s="1117"/>
      <c r="AE138" s="1118"/>
      <c r="AF138" s="996"/>
      <c r="AG138" s="996"/>
      <c r="AH138" s="996"/>
      <c r="AI138" s="1106"/>
      <c r="AJ138" s="1185"/>
      <c r="AK138" s="1186"/>
      <c r="AL138" s="1121"/>
      <c r="AM138" s="1122"/>
      <c r="AN138" s="1055"/>
      <c r="AO138" s="1056"/>
      <c r="AP138" s="1056"/>
      <c r="AQ138" s="1057"/>
      <c r="AR138" s="1102"/>
      <c r="AS138" s="1103"/>
      <c r="AT138" s="1102"/>
      <c r="AU138" s="1103"/>
      <c r="AV138" s="1104"/>
      <c r="AW138" s="1106"/>
      <c r="AX138" s="1108"/>
      <c r="AY138" s="1108"/>
      <c r="AZ138" s="1109"/>
      <c r="BA138" s="2"/>
    </row>
    <row r="139" spans="2:53" ht="6" customHeight="1" x14ac:dyDescent="0.2">
      <c r="B139" s="1127"/>
      <c r="C139" s="1114"/>
      <c r="D139" s="84"/>
      <c r="E139" s="85"/>
      <c r="F139" s="85"/>
      <c r="G139" s="85"/>
      <c r="H139" s="85"/>
      <c r="I139" s="85"/>
      <c r="J139" s="85"/>
      <c r="K139" s="42"/>
      <c r="L139" s="42"/>
      <c r="M139" s="42"/>
      <c r="N139" s="42"/>
      <c r="O139" s="42"/>
      <c r="P139" s="42"/>
      <c r="Q139" s="42"/>
      <c r="R139" s="42"/>
      <c r="S139" s="42"/>
      <c r="T139" s="42"/>
      <c r="U139" s="42"/>
      <c r="V139" s="42"/>
      <c r="W139" s="42"/>
      <c r="X139" s="42"/>
      <c r="Y139" s="42"/>
      <c r="Z139" s="42"/>
      <c r="AA139" s="42"/>
      <c r="AB139" s="42"/>
      <c r="AC139" s="42"/>
      <c r="AD139" s="42"/>
      <c r="AE139" s="42"/>
      <c r="AF139" s="49"/>
      <c r="AG139" s="49"/>
      <c r="AH139" s="49"/>
      <c r="AI139" s="1129"/>
      <c r="AJ139" s="49"/>
      <c r="AK139" s="49"/>
      <c r="AL139" s="49"/>
      <c r="AM139" s="49"/>
      <c r="AN139" s="1052"/>
      <c r="AO139" s="1053"/>
      <c r="AP139" s="1053"/>
      <c r="AQ139" s="1054"/>
      <c r="AR139" s="82"/>
      <c r="AS139" s="82"/>
      <c r="AT139" s="82"/>
      <c r="AU139" s="82"/>
      <c r="AV139" s="1105"/>
      <c r="AW139" s="1107"/>
      <c r="AX139" s="1110"/>
      <c r="AY139" s="1110"/>
      <c r="AZ139" s="1111"/>
      <c r="BA139" s="2"/>
    </row>
    <row r="140" spans="2:53" ht="23.25" customHeight="1" x14ac:dyDescent="0.2">
      <c r="B140" s="1112" t="s">
        <v>172</v>
      </c>
      <c r="C140" s="1114"/>
      <c r="D140" s="41"/>
      <c r="E140" s="41"/>
      <c r="F140" s="41"/>
      <c r="G140" s="41"/>
      <c r="H140" s="41"/>
      <c r="I140" s="41"/>
      <c r="J140" s="41"/>
      <c r="K140" s="1116"/>
      <c r="L140" s="1117"/>
      <c r="M140" s="1117"/>
      <c r="N140" s="1117"/>
      <c r="O140" s="1117"/>
      <c r="P140" s="1117"/>
      <c r="Q140" s="1117"/>
      <c r="R140" s="1117"/>
      <c r="S140" s="1117"/>
      <c r="T140" s="1117"/>
      <c r="U140" s="1117"/>
      <c r="V140" s="1117"/>
      <c r="W140" s="1117"/>
      <c r="X140" s="1117"/>
      <c r="Y140" s="1117"/>
      <c r="Z140" s="1117"/>
      <c r="AA140" s="1117"/>
      <c r="AB140" s="1117"/>
      <c r="AC140" s="1117"/>
      <c r="AD140" s="1117"/>
      <c r="AE140" s="1118"/>
      <c r="AF140" s="996"/>
      <c r="AG140" s="996"/>
      <c r="AH140" s="996"/>
      <c r="AI140" s="1106"/>
      <c r="AJ140" s="1185"/>
      <c r="AK140" s="1186"/>
      <c r="AL140" s="1121"/>
      <c r="AM140" s="1122"/>
      <c r="AN140" s="1055"/>
      <c r="AO140" s="1056"/>
      <c r="AP140" s="1056"/>
      <c r="AQ140" s="1057"/>
      <c r="AR140" s="1102"/>
      <c r="AS140" s="1103"/>
      <c r="AT140" s="1102"/>
      <c r="AU140" s="1103"/>
      <c r="AV140" s="1104"/>
      <c r="AW140" s="1106"/>
      <c r="AX140" s="1108"/>
      <c r="AY140" s="1108"/>
      <c r="AZ140" s="1109"/>
      <c r="BA140" s="2"/>
    </row>
    <row r="141" spans="2:53" ht="6" customHeight="1" x14ac:dyDescent="0.2">
      <c r="B141" s="1127"/>
      <c r="C141" s="1114"/>
      <c r="D141" s="84"/>
      <c r="E141" s="85"/>
      <c r="F141" s="85"/>
      <c r="G141" s="85"/>
      <c r="H141" s="85"/>
      <c r="I141" s="85"/>
      <c r="J141" s="85"/>
      <c r="K141" s="42"/>
      <c r="L141" s="42"/>
      <c r="M141" s="42"/>
      <c r="N141" s="42"/>
      <c r="O141" s="42"/>
      <c r="P141" s="42"/>
      <c r="Q141" s="42"/>
      <c r="R141" s="42"/>
      <c r="S141" s="42"/>
      <c r="T141" s="42"/>
      <c r="U141" s="42"/>
      <c r="V141" s="42"/>
      <c r="W141" s="42"/>
      <c r="X141" s="42"/>
      <c r="Y141" s="42"/>
      <c r="Z141" s="42"/>
      <c r="AA141" s="42"/>
      <c r="AB141" s="42"/>
      <c r="AC141" s="42"/>
      <c r="AD141" s="42"/>
      <c r="AE141" s="42"/>
      <c r="AF141" s="49"/>
      <c r="AG141" s="49"/>
      <c r="AH141" s="49"/>
      <c r="AI141" s="1129"/>
      <c r="AJ141" s="49"/>
      <c r="AK141" s="49"/>
      <c r="AL141" s="49"/>
      <c r="AM141" s="49"/>
      <c r="AN141" s="1052"/>
      <c r="AO141" s="1053"/>
      <c r="AP141" s="1053"/>
      <c r="AQ141" s="1054"/>
      <c r="AR141" s="82"/>
      <c r="AS141" s="82"/>
      <c r="AT141" s="82"/>
      <c r="AU141" s="82"/>
      <c r="AV141" s="1105"/>
      <c r="AW141" s="1107"/>
      <c r="AX141" s="1110"/>
      <c r="AY141" s="1110"/>
      <c r="AZ141" s="1111"/>
      <c r="BA141" s="2"/>
    </row>
    <row r="142" spans="2:53" ht="23.25" customHeight="1" x14ac:dyDescent="0.2">
      <c r="B142" s="1112" t="s">
        <v>173</v>
      </c>
      <c r="C142" s="1114"/>
      <c r="D142" s="41"/>
      <c r="E142" s="41"/>
      <c r="F142" s="41"/>
      <c r="G142" s="41"/>
      <c r="H142" s="41"/>
      <c r="I142" s="41"/>
      <c r="J142" s="41"/>
      <c r="K142" s="1116"/>
      <c r="L142" s="1117"/>
      <c r="M142" s="1117"/>
      <c r="N142" s="1117"/>
      <c r="O142" s="1117"/>
      <c r="P142" s="1117"/>
      <c r="Q142" s="1117"/>
      <c r="R142" s="1117"/>
      <c r="S142" s="1117"/>
      <c r="T142" s="1117"/>
      <c r="U142" s="1117"/>
      <c r="V142" s="1117"/>
      <c r="W142" s="1117"/>
      <c r="X142" s="1117"/>
      <c r="Y142" s="1117"/>
      <c r="Z142" s="1117"/>
      <c r="AA142" s="1117"/>
      <c r="AB142" s="1117"/>
      <c r="AC142" s="1117"/>
      <c r="AD142" s="1117"/>
      <c r="AE142" s="1118"/>
      <c r="AF142" s="996"/>
      <c r="AG142" s="996"/>
      <c r="AH142" s="996"/>
      <c r="AI142" s="1106"/>
      <c r="AJ142" s="1185"/>
      <c r="AK142" s="1186"/>
      <c r="AL142" s="1121"/>
      <c r="AM142" s="1122"/>
      <c r="AN142" s="1055"/>
      <c r="AO142" s="1056"/>
      <c r="AP142" s="1056"/>
      <c r="AQ142" s="1057"/>
      <c r="AR142" s="1102"/>
      <c r="AS142" s="1103"/>
      <c r="AT142" s="1102"/>
      <c r="AU142" s="1103"/>
      <c r="AV142" s="1104"/>
      <c r="AW142" s="1106"/>
      <c r="AX142" s="1108"/>
      <c r="AY142" s="1108"/>
      <c r="AZ142" s="1109"/>
      <c r="BA142" s="2"/>
    </row>
    <row r="143" spans="2:53" ht="6" customHeight="1" x14ac:dyDescent="0.2">
      <c r="B143" s="1127"/>
      <c r="C143" s="1114"/>
      <c r="D143" s="84"/>
      <c r="E143" s="85"/>
      <c r="F143" s="85"/>
      <c r="G143" s="85"/>
      <c r="H143" s="85"/>
      <c r="I143" s="85"/>
      <c r="J143" s="85"/>
      <c r="K143" s="42"/>
      <c r="L143" s="42"/>
      <c r="M143" s="42"/>
      <c r="N143" s="42"/>
      <c r="O143" s="42"/>
      <c r="P143" s="42"/>
      <c r="Q143" s="42"/>
      <c r="R143" s="42"/>
      <c r="S143" s="42"/>
      <c r="T143" s="42"/>
      <c r="U143" s="42"/>
      <c r="V143" s="42"/>
      <c r="W143" s="42"/>
      <c r="X143" s="42"/>
      <c r="Y143" s="42"/>
      <c r="Z143" s="42"/>
      <c r="AA143" s="42"/>
      <c r="AB143" s="42"/>
      <c r="AC143" s="42"/>
      <c r="AD143" s="42"/>
      <c r="AE143" s="42"/>
      <c r="AF143" s="49"/>
      <c r="AG143" s="49"/>
      <c r="AH143" s="49"/>
      <c r="AI143" s="1129"/>
      <c r="AJ143" s="49"/>
      <c r="AK143" s="49"/>
      <c r="AL143" s="49"/>
      <c r="AM143" s="49"/>
      <c r="AN143" s="1052"/>
      <c r="AO143" s="1053"/>
      <c r="AP143" s="1053"/>
      <c r="AQ143" s="1054"/>
      <c r="AR143" s="82"/>
      <c r="AS143" s="82"/>
      <c r="AT143" s="82"/>
      <c r="AU143" s="82"/>
      <c r="AV143" s="1105"/>
      <c r="AW143" s="1107"/>
      <c r="AX143" s="1110"/>
      <c r="AY143" s="1110"/>
      <c r="AZ143" s="1111"/>
      <c r="BA143" s="2"/>
    </row>
    <row r="144" spans="2:53" ht="23.25" customHeight="1" x14ac:dyDescent="0.2">
      <c r="B144" s="1112" t="s">
        <v>174</v>
      </c>
      <c r="C144" s="1114"/>
      <c r="D144" s="41"/>
      <c r="E144" s="41"/>
      <c r="F144" s="41"/>
      <c r="G144" s="41"/>
      <c r="H144" s="41"/>
      <c r="I144" s="41"/>
      <c r="J144" s="41"/>
      <c r="K144" s="1116"/>
      <c r="L144" s="1117"/>
      <c r="M144" s="1117"/>
      <c r="N144" s="1117"/>
      <c r="O144" s="1117"/>
      <c r="P144" s="1117"/>
      <c r="Q144" s="1117"/>
      <c r="R144" s="1117"/>
      <c r="S144" s="1117"/>
      <c r="T144" s="1117"/>
      <c r="U144" s="1117"/>
      <c r="V144" s="1117"/>
      <c r="W144" s="1117"/>
      <c r="X144" s="1117"/>
      <c r="Y144" s="1117"/>
      <c r="Z144" s="1117"/>
      <c r="AA144" s="1117"/>
      <c r="AB144" s="1117"/>
      <c r="AC144" s="1117"/>
      <c r="AD144" s="1117"/>
      <c r="AE144" s="1118"/>
      <c r="AF144" s="996"/>
      <c r="AG144" s="996"/>
      <c r="AH144" s="996"/>
      <c r="AI144" s="1106"/>
      <c r="AJ144" s="1185"/>
      <c r="AK144" s="1186"/>
      <c r="AL144" s="1121"/>
      <c r="AM144" s="1122"/>
      <c r="AN144" s="1055"/>
      <c r="AO144" s="1056"/>
      <c r="AP144" s="1056"/>
      <c r="AQ144" s="1057"/>
      <c r="AR144" s="1102"/>
      <c r="AS144" s="1103"/>
      <c r="AT144" s="1102"/>
      <c r="AU144" s="1103"/>
      <c r="AV144" s="1104"/>
      <c r="AW144" s="1106"/>
      <c r="AX144" s="1108"/>
      <c r="AY144" s="1108"/>
      <c r="AZ144" s="1109"/>
      <c r="BA144" s="2"/>
    </row>
    <row r="145" spans="2:58" ht="6" customHeight="1" x14ac:dyDescent="0.2">
      <c r="B145" s="1127"/>
      <c r="C145" s="1114"/>
      <c r="D145" s="84"/>
      <c r="E145" s="85"/>
      <c r="F145" s="85"/>
      <c r="G145" s="85"/>
      <c r="H145" s="85"/>
      <c r="I145" s="85"/>
      <c r="J145" s="85"/>
      <c r="K145" s="42"/>
      <c r="L145" s="42"/>
      <c r="M145" s="42"/>
      <c r="N145" s="42"/>
      <c r="O145" s="42"/>
      <c r="P145" s="42"/>
      <c r="Q145" s="42"/>
      <c r="R145" s="42"/>
      <c r="S145" s="42"/>
      <c r="T145" s="42"/>
      <c r="U145" s="42"/>
      <c r="V145" s="42"/>
      <c r="W145" s="42"/>
      <c r="X145" s="42"/>
      <c r="Y145" s="42"/>
      <c r="Z145" s="42"/>
      <c r="AA145" s="42"/>
      <c r="AB145" s="42"/>
      <c r="AC145" s="42"/>
      <c r="AD145" s="42"/>
      <c r="AE145" s="42"/>
      <c r="AF145" s="49"/>
      <c r="AG145" s="49"/>
      <c r="AH145" s="49"/>
      <c r="AI145" s="1129"/>
      <c r="AJ145" s="49"/>
      <c r="AK145" s="49"/>
      <c r="AL145" s="49"/>
      <c r="AM145" s="49"/>
      <c r="AN145" s="1052"/>
      <c r="AO145" s="1053"/>
      <c r="AP145" s="1053"/>
      <c r="AQ145" s="1054"/>
      <c r="AR145" s="82"/>
      <c r="AS145" s="82"/>
      <c r="AT145" s="82"/>
      <c r="AU145" s="82"/>
      <c r="AV145" s="1105"/>
      <c r="AW145" s="1107"/>
      <c r="AX145" s="1110"/>
      <c r="AY145" s="1110"/>
      <c r="AZ145" s="1111"/>
      <c r="BA145" s="2"/>
    </row>
    <row r="146" spans="2:58" ht="23.25" customHeight="1" x14ac:dyDescent="0.2">
      <c r="B146" s="1112" t="s">
        <v>175</v>
      </c>
      <c r="C146" s="1114"/>
      <c r="D146" s="43"/>
      <c r="E146" s="43"/>
      <c r="F146" s="43"/>
      <c r="G146" s="43"/>
      <c r="H146" s="43"/>
      <c r="I146" s="43"/>
      <c r="J146" s="43"/>
      <c r="K146" s="1116"/>
      <c r="L146" s="1117"/>
      <c r="M146" s="1117"/>
      <c r="N146" s="1117"/>
      <c r="O146" s="1117"/>
      <c r="P146" s="1117"/>
      <c r="Q146" s="1117"/>
      <c r="R146" s="1117"/>
      <c r="S146" s="1117"/>
      <c r="T146" s="1117"/>
      <c r="U146" s="1117"/>
      <c r="V146" s="1117"/>
      <c r="W146" s="1117"/>
      <c r="X146" s="1117"/>
      <c r="Y146" s="1117"/>
      <c r="Z146" s="1117"/>
      <c r="AA146" s="1117"/>
      <c r="AB146" s="1117"/>
      <c r="AC146" s="1117"/>
      <c r="AD146" s="1117"/>
      <c r="AE146" s="1118"/>
      <c r="AF146" s="1128"/>
      <c r="AG146" s="1128"/>
      <c r="AH146" s="1128"/>
      <c r="AI146" s="1106"/>
      <c r="AJ146" s="1185"/>
      <c r="AK146" s="1186"/>
      <c r="AL146" s="1121"/>
      <c r="AM146" s="1122"/>
      <c r="AN146" s="1055"/>
      <c r="AO146" s="1056"/>
      <c r="AP146" s="1056"/>
      <c r="AQ146" s="1057"/>
      <c r="AR146" s="1102"/>
      <c r="AS146" s="1103"/>
      <c r="AT146" s="1102"/>
      <c r="AU146" s="1103"/>
      <c r="AV146" s="1104"/>
      <c r="AW146" s="1106"/>
      <c r="AX146" s="1108"/>
      <c r="AY146" s="1108"/>
      <c r="AZ146" s="1109"/>
      <c r="BA146" s="2"/>
    </row>
    <row r="147" spans="2:58" ht="6" customHeight="1" x14ac:dyDescent="0.2">
      <c r="B147" s="1127"/>
      <c r="C147" s="1114"/>
      <c r="D147" s="84"/>
      <c r="E147" s="85"/>
      <c r="F147" s="85"/>
      <c r="G147" s="85"/>
      <c r="H147" s="85"/>
      <c r="I147" s="85"/>
      <c r="J147" s="85"/>
      <c r="K147" s="42"/>
      <c r="L147" s="42"/>
      <c r="M147" s="42"/>
      <c r="N147" s="42"/>
      <c r="O147" s="42"/>
      <c r="P147" s="42"/>
      <c r="Q147" s="42"/>
      <c r="R147" s="42"/>
      <c r="S147" s="42"/>
      <c r="T147" s="42"/>
      <c r="U147" s="42"/>
      <c r="V147" s="42"/>
      <c r="W147" s="42"/>
      <c r="X147" s="42"/>
      <c r="Y147" s="42"/>
      <c r="Z147" s="42"/>
      <c r="AA147" s="42"/>
      <c r="AB147" s="42"/>
      <c r="AC147" s="42"/>
      <c r="AD147" s="42"/>
      <c r="AE147" s="42"/>
      <c r="AF147" s="49"/>
      <c r="AG147" s="49"/>
      <c r="AH147" s="49"/>
      <c r="AI147" s="1129"/>
      <c r="AJ147" s="49"/>
      <c r="AK147" s="49"/>
      <c r="AL147" s="49"/>
      <c r="AM147" s="49"/>
      <c r="AN147" s="1052"/>
      <c r="AO147" s="1053"/>
      <c r="AP147" s="1053"/>
      <c r="AQ147" s="1054"/>
      <c r="AR147" s="82"/>
      <c r="AS147" s="82"/>
      <c r="AT147" s="82"/>
      <c r="AU147" s="82"/>
      <c r="AV147" s="1105"/>
      <c r="AW147" s="1107"/>
      <c r="AX147" s="1110"/>
      <c r="AY147" s="1110"/>
      <c r="AZ147" s="1111"/>
      <c r="BA147" s="2"/>
    </row>
    <row r="148" spans="2:58" ht="23.25" customHeight="1" x14ac:dyDescent="0.2">
      <c r="B148" s="1112" t="s">
        <v>176</v>
      </c>
      <c r="C148" s="1114"/>
      <c r="D148" s="41"/>
      <c r="E148" s="41"/>
      <c r="F148" s="41"/>
      <c r="G148" s="41"/>
      <c r="H148" s="41"/>
      <c r="I148" s="41"/>
      <c r="J148" s="41"/>
      <c r="K148" s="1116"/>
      <c r="L148" s="1117"/>
      <c r="M148" s="1117"/>
      <c r="N148" s="1117"/>
      <c r="O148" s="1117"/>
      <c r="P148" s="1117"/>
      <c r="Q148" s="1117"/>
      <c r="R148" s="1117"/>
      <c r="S148" s="1117"/>
      <c r="T148" s="1117"/>
      <c r="U148" s="1117"/>
      <c r="V148" s="1117"/>
      <c r="W148" s="1117"/>
      <c r="X148" s="1117"/>
      <c r="Y148" s="1117"/>
      <c r="Z148" s="1117"/>
      <c r="AA148" s="1117"/>
      <c r="AB148" s="1117"/>
      <c r="AC148" s="1117"/>
      <c r="AD148" s="1117"/>
      <c r="AE148" s="1118"/>
      <c r="AF148" s="996"/>
      <c r="AG148" s="996"/>
      <c r="AH148" s="996"/>
      <c r="AI148" s="1106"/>
      <c r="AJ148" s="1185"/>
      <c r="AK148" s="1186"/>
      <c r="AL148" s="1121"/>
      <c r="AM148" s="1122"/>
      <c r="AN148" s="1055"/>
      <c r="AO148" s="1056"/>
      <c r="AP148" s="1056"/>
      <c r="AQ148" s="1057"/>
      <c r="AR148" s="1102"/>
      <c r="AS148" s="1103"/>
      <c r="AT148" s="1102"/>
      <c r="AU148" s="1103"/>
      <c r="AV148" s="1104"/>
      <c r="AW148" s="1106"/>
      <c r="AX148" s="1108"/>
      <c r="AY148" s="1108"/>
      <c r="AZ148" s="1109"/>
      <c r="BA148" s="2"/>
    </row>
    <row r="149" spans="2:58" ht="6" customHeight="1" thickBot="1" x14ac:dyDescent="0.25">
      <c r="B149" s="1113"/>
      <c r="C149" s="1115"/>
      <c r="D149" s="86"/>
      <c r="E149" s="86"/>
      <c r="F149" s="86"/>
      <c r="G149" s="86"/>
      <c r="H149" s="86"/>
      <c r="I149" s="86"/>
      <c r="J149" s="86"/>
      <c r="K149" s="44"/>
      <c r="L149" s="44"/>
      <c r="M149" s="44"/>
      <c r="N149" s="44"/>
      <c r="O149" s="44"/>
      <c r="P149" s="44"/>
      <c r="Q149" s="44"/>
      <c r="R149" s="44"/>
      <c r="S149" s="44"/>
      <c r="T149" s="44"/>
      <c r="U149" s="44"/>
      <c r="V149" s="44"/>
      <c r="W149" s="44"/>
      <c r="X149" s="44"/>
      <c r="Y149" s="44"/>
      <c r="Z149" s="44"/>
      <c r="AA149" s="44"/>
      <c r="AB149" s="44"/>
      <c r="AC149" s="44"/>
      <c r="AD149" s="44"/>
      <c r="AE149" s="44"/>
      <c r="AF149" s="50"/>
      <c r="AG149" s="50"/>
      <c r="AH149" s="50"/>
      <c r="AI149" s="1119"/>
      <c r="AJ149" s="50"/>
      <c r="AK149" s="50"/>
      <c r="AL149" s="50"/>
      <c r="AM149" s="50"/>
      <c r="AN149" s="1058"/>
      <c r="AO149" s="1059"/>
      <c r="AP149" s="1059"/>
      <c r="AQ149" s="1060"/>
      <c r="AR149" s="83"/>
      <c r="AS149" s="83"/>
      <c r="AT149" s="83"/>
      <c r="AU149" s="83"/>
      <c r="AV149" s="1123"/>
      <c r="AW149" s="1124"/>
      <c r="AX149" s="1125"/>
      <c r="AY149" s="1125"/>
      <c r="AZ149" s="1126"/>
      <c r="BA149" s="2"/>
    </row>
    <row r="150" spans="2:58" ht="23.25" customHeight="1" x14ac:dyDescent="0.2">
      <c r="C150" s="104"/>
      <c r="D150" s="45"/>
      <c r="E150" s="45"/>
      <c r="F150" s="45"/>
      <c r="G150" s="45"/>
      <c r="H150" s="45"/>
      <c r="I150" s="45"/>
      <c r="J150" s="45"/>
      <c r="K150" s="45"/>
      <c r="L150" s="45"/>
      <c r="M150" s="45"/>
      <c r="N150" s="45"/>
      <c r="O150" s="45"/>
      <c r="P150" s="45"/>
      <c r="Q150" s="45"/>
      <c r="R150" s="45"/>
      <c r="S150" s="45"/>
      <c r="T150" s="45"/>
      <c r="U150" s="45"/>
      <c r="V150" s="45"/>
      <c r="W150" s="1087" t="s">
        <v>15</v>
      </c>
      <c r="X150" s="1088"/>
      <c r="Y150" s="1088"/>
      <c r="Z150" s="1088"/>
      <c r="AA150" s="1088"/>
      <c r="AB150" s="1088"/>
      <c r="AC150" s="1088"/>
      <c r="AD150" s="1088"/>
      <c r="AE150" s="1089"/>
      <c r="AF150" s="1093">
        <f t="shared" ref="AF150" si="4">SUM(AF110:AH149)</f>
        <v>0</v>
      </c>
      <c r="AG150" s="1094"/>
      <c r="AH150" s="1095"/>
      <c r="AI150" s="1096"/>
      <c r="AJ150" s="1097"/>
      <c r="AK150" s="1097"/>
      <c r="AL150" s="1097"/>
      <c r="AM150" s="1098"/>
      <c r="AN150" s="1085">
        <f t="shared" ref="AN150" si="5">SUM(AN110:AN149)</f>
        <v>0</v>
      </c>
      <c r="AO150" s="127"/>
      <c r="AP150" s="127"/>
      <c r="AQ150" s="127"/>
      <c r="AR150" s="5"/>
      <c r="AS150" s="5"/>
      <c r="AT150" s="5"/>
      <c r="AU150" s="5"/>
      <c r="AV150" s="5"/>
      <c r="AW150" s="4"/>
      <c r="AX150" s="4"/>
      <c r="AY150" s="4"/>
      <c r="AZ150" s="4"/>
    </row>
    <row r="151" spans="2:58" ht="5.25" customHeight="1" thickBot="1" x14ac:dyDescent="0.2">
      <c r="C151" s="4"/>
      <c r="D151" s="45"/>
      <c r="E151" s="45"/>
      <c r="F151" s="45"/>
      <c r="G151" s="45"/>
      <c r="H151" s="45"/>
      <c r="I151" s="45"/>
      <c r="J151" s="45"/>
      <c r="K151" s="45"/>
      <c r="L151" s="45"/>
      <c r="M151" s="45"/>
      <c r="N151" s="45"/>
      <c r="O151" s="45"/>
      <c r="P151" s="45"/>
      <c r="Q151" s="45"/>
      <c r="R151" s="45"/>
      <c r="S151" s="45"/>
      <c r="T151" s="45"/>
      <c r="U151" s="45"/>
      <c r="V151" s="45"/>
      <c r="W151" s="1090"/>
      <c r="X151" s="1091"/>
      <c r="Y151" s="1091"/>
      <c r="Z151" s="1091"/>
      <c r="AA151" s="1091"/>
      <c r="AB151" s="1091"/>
      <c r="AC151" s="1091"/>
      <c r="AD151" s="1091"/>
      <c r="AE151" s="1092"/>
      <c r="AF151" s="147"/>
      <c r="AG151" s="147"/>
      <c r="AH151" s="147"/>
      <c r="AI151" s="1099"/>
      <c r="AJ151" s="1100"/>
      <c r="AK151" s="1100"/>
      <c r="AL151" s="1100"/>
      <c r="AM151" s="1101"/>
      <c r="AN151" s="1086"/>
      <c r="AO151" s="127"/>
      <c r="AP151" s="127"/>
      <c r="AQ151" s="127"/>
      <c r="AR151" s="5"/>
      <c r="AS151" s="5"/>
      <c r="AT151" s="5"/>
      <c r="AU151" s="5"/>
      <c r="AV151" s="5"/>
      <c r="AW151" s="4"/>
      <c r="AX151" s="4"/>
      <c r="AY151" s="4"/>
      <c r="AZ151" s="4"/>
    </row>
    <row r="152" spans="2:58" ht="7.5" customHeight="1" thickBot="1" x14ac:dyDescent="0.2">
      <c r="D152" s="1083" t="s">
        <v>249</v>
      </c>
      <c r="E152" s="1083"/>
      <c r="F152" s="1083"/>
      <c r="G152" s="1184">
        <f>G102</f>
        <v>2</v>
      </c>
      <c r="H152" s="1184"/>
      <c r="I152" s="1083" t="s">
        <v>0</v>
      </c>
      <c r="J152" s="1083"/>
      <c r="K152" s="1083"/>
      <c r="R152" s="1082" t="s">
        <v>17</v>
      </c>
      <c r="S152" s="1082"/>
      <c r="T152" s="1082"/>
      <c r="U152" s="1082"/>
      <c r="V152" s="1082"/>
      <c r="W152" s="1082"/>
      <c r="X152" s="1082"/>
      <c r="Y152" s="1082"/>
      <c r="Z152" s="1082"/>
      <c r="AA152" s="1082"/>
      <c r="AB152" s="1082"/>
      <c r="AC152" s="1082"/>
      <c r="AD152" s="1082"/>
      <c r="AE152" s="1082"/>
      <c r="AF152" s="1082"/>
      <c r="AG152" s="1082"/>
      <c r="AH152" s="1082"/>
      <c r="AI152" s="1082"/>
      <c r="AJ152" s="1082"/>
      <c r="AK152" s="1082"/>
      <c r="AL152" s="1082"/>
      <c r="AM152" s="1082"/>
      <c r="AN152" s="1082"/>
      <c r="AO152" s="1082"/>
      <c r="AP152" s="1082"/>
      <c r="AQ152" s="1082"/>
      <c r="AR152" s="1082"/>
      <c r="AS152" s="1082"/>
      <c r="BA152" s="1038" t="s">
        <v>22</v>
      </c>
    </row>
    <row r="153" spans="2:58" ht="7.5" customHeight="1" thickBot="1" x14ac:dyDescent="0.2">
      <c r="D153" s="1083"/>
      <c r="E153" s="1083"/>
      <c r="F153" s="1083"/>
      <c r="G153" s="1184"/>
      <c r="H153" s="1184"/>
      <c r="I153" s="1083"/>
      <c r="J153" s="1083"/>
      <c r="K153" s="1083"/>
      <c r="R153" s="1082"/>
      <c r="S153" s="1082"/>
      <c r="T153" s="1082"/>
      <c r="U153" s="1082"/>
      <c r="V153" s="1082"/>
      <c r="W153" s="1082"/>
      <c r="X153" s="1082"/>
      <c r="Y153" s="1082"/>
      <c r="Z153" s="1082"/>
      <c r="AA153" s="1082"/>
      <c r="AB153" s="1082"/>
      <c r="AC153" s="1082"/>
      <c r="AD153" s="1082"/>
      <c r="AE153" s="1082"/>
      <c r="AF153" s="1082"/>
      <c r="AG153" s="1082"/>
      <c r="AH153" s="1082"/>
      <c r="AI153" s="1082"/>
      <c r="AJ153" s="1082"/>
      <c r="AK153" s="1082"/>
      <c r="AL153" s="1082"/>
      <c r="AM153" s="1082"/>
      <c r="AN153" s="1082"/>
      <c r="AO153" s="1082"/>
      <c r="AP153" s="1082"/>
      <c r="AQ153" s="1082"/>
      <c r="AR153" s="1082"/>
      <c r="AS153" s="1082"/>
      <c r="AT153" s="1071" t="s">
        <v>2</v>
      </c>
      <c r="AU153" s="1072"/>
      <c r="AV153" s="1072"/>
      <c r="AW153" s="1072"/>
      <c r="AX153" s="1073"/>
      <c r="AY153" s="1077" t="str">
        <f>IF(AY103&gt;3,AY103,"不要")</f>
        <v>不要</v>
      </c>
      <c r="AZ153" s="1079" t="s">
        <v>3</v>
      </c>
      <c r="BA153" s="1038"/>
    </row>
    <row r="154" spans="2:58" ht="7.5" customHeight="1" x14ac:dyDescent="0.15">
      <c r="B154" s="1134" t="s">
        <v>113</v>
      </c>
      <c r="C154" s="1136" t="s">
        <v>1</v>
      </c>
      <c r="D154" s="1136"/>
      <c r="E154" s="1136"/>
      <c r="F154" s="1136"/>
      <c r="G154" s="1136"/>
      <c r="H154" s="1136"/>
      <c r="I154" s="1136"/>
      <c r="J154" s="1136"/>
      <c r="K154" s="1136"/>
      <c r="L154" s="1136"/>
      <c r="M154" s="1136"/>
      <c r="N154" s="1136"/>
      <c r="O154" s="1136"/>
      <c r="P154" s="1138"/>
      <c r="Q154" s="1139"/>
      <c r="R154" s="1082"/>
      <c r="S154" s="1082"/>
      <c r="T154" s="1082"/>
      <c r="U154" s="1082"/>
      <c r="V154" s="1082"/>
      <c r="W154" s="1082"/>
      <c r="X154" s="1082"/>
      <c r="Y154" s="1082"/>
      <c r="Z154" s="1082"/>
      <c r="AA154" s="1082"/>
      <c r="AB154" s="1082"/>
      <c r="AC154" s="1082"/>
      <c r="AD154" s="1082"/>
      <c r="AE154" s="1082"/>
      <c r="AF154" s="1082"/>
      <c r="AG154" s="1082"/>
      <c r="AH154" s="1082"/>
      <c r="AI154" s="1082"/>
      <c r="AJ154" s="1082"/>
      <c r="AK154" s="1082"/>
      <c r="AL154" s="1082"/>
      <c r="AM154" s="1082"/>
      <c r="AN154" s="1082"/>
      <c r="AO154" s="1082"/>
      <c r="AP154" s="1082"/>
      <c r="AQ154" s="1082"/>
      <c r="AR154" s="1082"/>
      <c r="AS154" s="1082"/>
      <c r="AT154" s="1074"/>
      <c r="AU154" s="1075"/>
      <c r="AV154" s="1075"/>
      <c r="AW154" s="1075"/>
      <c r="AX154" s="1076"/>
      <c r="AY154" s="1078"/>
      <c r="AZ154" s="1080"/>
      <c r="BA154" s="1038"/>
    </row>
    <row r="155" spans="2:58" ht="7.5" customHeight="1" x14ac:dyDescent="0.15">
      <c r="B155" s="1135"/>
      <c r="C155" s="1137"/>
      <c r="D155" s="1137"/>
      <c r="E155" s="1137"/>
      <c r="F155" s="1137"/>
      <c r="G155" s="1137"/>
      <c r="H155" s="1137"/>
      <c r="I155" s="1137"/>
      <c r="J155" s="1137"/>
      <c r="K155" s="1137"/>
      <c r="L155" s="1137"/>
      <c r="M155" s="1137"/>
      <c r="N155" s="1137"/>
      <c r="O155" s="1137"/>
      <c r="P155" s="1140"/>
      <c r="Q155" s="1141"/>
      <c r="R155" s="1082"/>
      <c r="S155" s="1082"/>
      <c r="T155" s="1082"/>
      <c r="U155" s="1082"/>
      <c r="V155" s="1082"/>
      <c r="W155" s="1082"/>
      <c r="X155" s="1082"/>
      <c r="Y155" s="1082"/>
      <c r="Z155" s="1082"/>
      <c r="AA155" s="1082"/>
      <c r="AB155" s="1082"/>
      <c r="AC155" s="1082"/>
      <c r="AD155" s="1082"/>
      <c r="AE155" s="1082"/>
      <c r="AF155" s="1082"/>
      <c r="AG155" s="1082"/>
      <c r="AH155" s="1082"/>
      <c r="AI155" s="1082"/>
      <c r="AJ155" s="1082"/>
      <c r="AK155" s="1082"/>
      <c r="AL155" s="1082"/>
      <c r="AM155" s="1082"/>
      <c r="AN155" s="1082"/>
      <c r="AO155" s="1082"/>
      <c r="AP155" s="1082"/>
      <c r="AQ155" s="1082"/>
      <c r="AR155" s="1082"/>
      <c r="AS155" s="1082"/>
      <c r="AT155" s="1142">
        <f>AT105</f>
        <v>0</v>
      </c>
      <c r="AU155" s="1143"/>
      <c r="AV155" s="1143"/>
      <c r="AW155" s="1143"/>
      <c r="AX155" s="1144"/>
      <c r="AY155" s="1078"/>
      <c r="AZ155" s="1080"/>
      <c r="BA155" s="1038"/>
    </row>
    <row r="156" spans="2:58" ht="23.25" customHeight="1" thickBot="1" x14ac:dyDescent="0.2">
      <c r="B156" s="144">
        <f t="shared" ref="B156:N156" si="6">B106</f>
        <v>0</v>
      </c>
      <c r="C156" s="31">
        <f t="shared" si="6"/>
        <v>0</v>
      </c>
      <c r="D156" s="31">
        <f t="shared" si="6"/>
        <v>0</v>
      </c>
      <c r="E156" s="31">
        <f t="shared" si="6"/>
        <v>0</v>
      </c>
      <c r="F156" s="31">
        <f t="shared" si="6"/>
        <v>0</v>
      </c>
      <c r="G156" s="31">
        <f t="shared" si="6"/>
        <v>0</v>
      </c>
      <c r="H156" s="31">
        <f t="shared" si="6"/>
        <v>0</v>
      </c>
      <c r="I156" s="31">
        <f t="shared" si="6"/>
        <v>0</v>
      </c>
      <c r="J156" s="31">
        <f t="shared" si="6"/>
        <v>0</v>
      </c>
      <c r="K156" s="31">
        <f t="shared" si="6"/>
        <v>0</v>
      </c>
      <c r="L156" s="31">
        <f t="shared" si="6"/>
        <v>0</v>
      </c>
      <c r="M156" s="31">
        <f t="shared" si="6"/>
        <v>0</v>
      </c>
      <c r="N156" s="31">
        <f t="shared" si="6"/>
        <v>0</v>
      </c>
      <c r="O156" s="18">
        <f>O106</f>
        <v>0</v>
      </c>
      <c r="P156" s="145"/>
      <c r="Q156" s="146"/>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1145"/>
      <c r="AU156" s="1146"/>
      <c r="AV156" s="1146"/>
      <c r="AW156" s="1146"/>
      <c r="AX156" s="1147"/>
      <c r="AY156" s="19">
        <v>4</v>
      </c>
      <c r="AZ156" s="6" t="s">
        <v>4</v>
      </c>
      <c r="BA156" s="1038"/>
    </row>
    <row r="157" spans="2:58" ht="24" customHeight="1" x14ac:dyDescent="0.15">
      <c r="B157" s="1148" t="s">
        <v>5</v>
      </c>
      <c r="C157" s="1150" t="s">
        <v>6</v>
      </c>
      <c r="D157" s="1152" t="s">
        <v>107</v>
      </c>
      <c r="E157" s="1153"/>
      <c r="F157" s="1153"/>
      <c r="G157" s="1153"/>
      <c r="H157" s="1153"/>
      <c r="I157" s="1153"/>
      <c r="J157" s="1154"/>
      <c r="K157" s="1158" t="s">
        <v>7</v>
      </c>
      <c r="L157" s="1158"/>
      <c r="M157" s="1158"/>
      <c r="N157" s="1158"/>
      <c r="O157" s="1158"/>
      <c r="P157" s="1158"/>
      <c r="Q157" s="1158"/>
      <c r="R157" s="1158"/>
      <c r="S157" s="1158"/>
      <c r="T157" s="1158"/>
      <c r="U157" s="1158"/>
      <c r="V157" s="1158"/>
      <c r="W157" s="1158"/>
      <c r="X157" s="1158"/>
      <c r="Y157" s="1158"/>
      <c r="Z157" s="1158"/>
      <c r="AA157" s="1158"/>
      <c r="AB157" s="1158"/>
      <c r="AC157" s="1158"/>
      <c r="AD157" s="1158"/>
      <c r="AE157" s="1158"/>
      <c r="AF157" s="1160" t="s">
        <v>8</v>
      </c>
      <c r="AG157" s="1161"/>
      <c r="AH157" s="1162"/>
      <c r="AI157" s="1166" t="s">
        <v>9</v>
      </c>
      <c r="AJ157" s="1167"/>
      <c r="AK157" s="1167"/>
      <c r="AL157" s="1167"/>
      <c r="AM157" s="1168"/>
      <c r="AN157" s="1065" t="s">
        <v>11</v>
      </c>
      <c r="AO157" s="1066"/>
      <c r="AP157" s="1066"/>
      <c r="AQ157" s="1067"/>
      <c r="AR157" s="1169" t="s">
        <v>10</v>
      </c>
      <c r="AS157" s="1169"/>
      <c r="AT157" s="1169" t="s">
        <v>18</v>
      </c>
      <c r="AU157" s="1169"/>
      <c r="AV157" s="1166" t="s">
        <v>19</v>
      </c>
      <c r="AW157" s="1168"/>
      <c r="AX157" s="1171" t="s">
        <v>24</v>
      </c>
      <c r="AY157" s="1171"/>
      <c r="AZ157" s="1172"/>
      <c r="BA157" s="1038"/>
    </row>
    <row r="158" spans="2:58" ht="24" customHeight="1" x14ac:dyDescent="0.15">
      <c r="B158" s="1149"/>
      <c r="C158" s="1151"/>
      <c r="D158" s="1155"/>
      <c r="E158" s="1156"/>
      <c r="F158" s="1156"/>
      <c r="G158" s="1156"/>
      <c r="H158" s="1156"/>
      <c r="I158" s="1156"/>
      <c r="J158" s="1157"/>
      <c r="K158" s="1159"/>
      <c r="L158" s="1159"/>
      <c r="M158" s="1159"/>
      <c r="N158" s="1159"/>
      <c r="O158" s="1159"/>
      <c r="P158" s="1159"/>
      <c r="Q158" s="1159"/>
      <c r="R158" s="1159"/>
      <c r="S158" s="1159"/>
      <c r="T158" s="1159"/>
      <c r="U158" s="1159"/>
      <c r="V158" s="1159"/>
      <c r="W158" s="1159"/>
      <c r="X158" s="1159"/>
      <c r="Y158" s="1159"/>
      <c r="Z158" s="1159"/>
      <c r="AA158" s="1159"/>
      <c r="AB158" s="1159"/>
      <c r="AC158" s="1159"/>
      <c r="AD158" s="1159"/>
      <c r="AE158" s="1159"/>
      <c r="AF158" s="1163"/>
      <c r="AG158" s="1164"/>
      <c r="AH158" s="1165"/>
      <c r="AI158" s="128" t="s">
        <v>12</v>
      </c>
      <c r="AJ158" s="1175" t="s">
        <v>13</v>
      </c>
      <c r="AK158" s="1176"/>
      <c r="AL158" s="1175" t="s">
        <v>14</v>
      </c>
      <c r="AM158" s="1176"/>
      <c r="AN158" s="1068"/>
      <c r="AO158" s="1069"/>
      <c r="AP158" s="1069"/>
      <c r="AQ158" s="1070"/>
      <c r="AR158" s="1170"/>
      <c r="AS158" s="1170"/>
      <c r="AT158" s="1170"/>
      <c r="AU158" s="1170"/>
      <c r="AV158" s="20" t="s">
        <v>20</v>
      </c>
      <c r="AW158" s="21" t="s">
        <v>21</v>
      </c>
      <c r="AX158" s="1173"/>
      <c r="AY158" s="1173"/>
      <c r="AZ158" s="1174"/>
      <c r="BA158" s="1038"/>
    </row>
    <row r="159" spans="2:58" s="69" customFormat="1" ht="11.25" customHeight="1" x14ac:dyDescent="0.15">
      <c r="B159" s="105"/>
      <c r="C159" s="106"/>
      <c r="D159" s="1187"/>
      <c r="E159" s="1187"/>
      <c r="F159" s="1187"/>
      <c r="G159" s="1187"/>
      <c r="H159" s="1187"/>
      <c r="I159" s="1187"/>
      <c r="J159" s="1188"/>
      <c r="K159" s="1049"/>
      <c r="L159" s="1050"/>
      <c r="M159" s="1050"/>
      <c r="N159" s="1050"/>
      <c r="O159" s="1050"/>
      <c r="P159" s="1050"/>
      <c r="Q159" s="1050"/>
      <c r="R159" s="1050"/>
      <c r="S159" s="1050"/>
      <c r="T159" s="1050"/>
      <c r="U159" s="1050"/>
      <c r="V159" s="1050"/>
      <c r="W159" s="1050"/>
      <c r="X159" s="1050"/>
      <c r="Y159" s="1050"/>
      <c r="Z159" s="1050"/>
      <c r="AA159" s="1050"/>
      <c r="AB159" s="1050"/>
      <c r="AC159" s="1050"/>
      <c r="AD159" s="1050"/>
      <c r="AE159" s="1051"/>
      <c r="AF159" s="1049"/>
      <c r="AG159" s="1050"/>
      <c r="AH159" s="1051"/>
      <c r="AI159" s="59"/>
      <c r="AJ159" s="1043"/>
      <c r="AK159" s="1199"/>
      <c r="AL159" s="1047"/>
      <c r="AM159" s="1048"/>
      <c r="AN159" s="107" t="s">
        <v>46</v>
      </c>
      <c r="AO159" s="108" t="s">
        <v>47</v>
      </c>
      <c r="AP159" s="108" t="s">
        <v>48</v>
      </c>
      <c r="AQ159" s="109" t="s">
        <v>49</v>
      </c>
      <c r="AR159" s="1189"/>
      <c r="AS159" s="1190"/>
      <c r="AT159" s="1193"/>
      <c r="AU159" s="1194"/>
      <c r="AV159" s="177"/>
      <c r="AW159" s="177"/>
      <c r="AX159" s="1200"/>
      <c r="AY159" s="1201"/>
      <c r="AZ159" s="1202"/>
      <c r="BA159" s="1038"/>
      <c r="BB159" s="1"/>
      <c r="BC159" s="102"/>
      <c r="BD159" s="1"/>
      <c r="BE159" s="1"/>
      <c r="BF159" s="1"/>
    </row>
    <row r="160" spans="2:58" ht="18.75" customHeight="1" x14ac:dyDescent="0.2">
      <c r="B160" s="1177" t="s">
        <v>156</v>
      </c>
      <c r="C160" s="1133"/>
      <c r="D160" s="1187"/>
      <c r="E160" s="1187"/>
      <c r="F160" s="1187"/>
      <c r="G160" s="1187"/>
      <c r="H160" s="1187"/>
      <c r="I160" s="1187"/>
      <c r="J160" s="1188"/>
      <c r="K160" s="1049"/>
      <c r="L160" s="1050"/>
      <c r="M160" s="1050"/>
      <c r="N160" s="1050"/>
      <c r="O160" s="1050"/>
      <c r="P160" s="1050"/>
      <c r="Q160" s="1050"/>
      <c r="R160" s="1050"/>
      <c r="S160" s="1050"/>
      <c r="T160" s="1050"/>
      <c r="U160" s="1050"/>
      <c r="V160" s="1050"/>
      <c r="W160" s="1050"/>
      <c r="X160" s="1050"/>
      <c r="Y160" s="1050"/>
      <c r="Z160" s="1050"/>
      <c r="AA160" s="1050"/>
      <c r="AB160" s="1050"/>
      <c r="AC160" s="1050"/>
      <c r="AD160" s="1050"/>
      <c r="AE160" s="1051"/>
      <c r="AF160" s="1049"/>
      <c r="AG160" s="1050"/>
      <c r="AH160" s="1051"/>
      <c r="AI160" s="1133"/>
      <c r="AJ160" s="1043"/>
      <c r="AK160" s="1199"/>
      <c r="AL160" s="1047"/>
      <c r="AM160" s="1048"/>
      <c r="AN160" s="1195"/>
      <c r="AO160" s="941"/>
      <c r="AP160" s="941"/>
      <c r="AQ160" s="1081"/>
      <c r="AR160" s="1043"/>
      <c r="AS160" s="1044"/>
      <c r="AT160" s="1045"/>
      <c r="AU160" s="1046"/>
      <c r="AV160" s="1131"/>
      <c r="AW160" s="1133"/>
      <c r="AX160" s="1203"/>
      <c r="AY160" s="1039"/>
      <c r="AZ160" s="1040"/>
      <c r="BA160" s="1038"/>
    </row>
    <row r="161" spans="2:53" ht="6" customHeight="1" x14ac:dyDescent="0.2">
      <c r="B161" s="1178"/>
      <c r="C161" s="1107"/>
      <c r="D161" s="84"/>
      <c r="E161" s="85"/>
      <c r="F161" s="85"/>
      <c r="G161" s="85"/>
      <c r="H161" s="85"/>
      <c r="I161" s="85"/>
      <c r="J161" s="85"/>
      <c r="K161" s="42"/>
      <c r="L161" s="42"/>
      <c r="M161" s="42"/>
      <c r="N161" s="42"/>
      <c r="O161" s="42"/>
      <c r="P161" s="42"/>
      <c r="Q161" s="42"/>
      <c r="R161" s="42"/>
      <c r="S161" s="42"/>
      <c r="T161" s="42"/>
      <c r="U161" s="42"/>
      <c r="V161" s="42"/>
      <c r="W161" s="42"/>
      <c r="X161" s="42"/>
      <c r="Y161" s="42"/>
      <c r="Z161" s="42"/>
      <c r="AA161" s="42"/>
      <c r="AB161" s="42"/>
      <c r="AC161" s="42"/>
      <c r="AD161" s="42"/>
      <c r="AE161" s="42"/>
      <c r="AF161" s="49"/>
      <c r="AG161" s="49"/>
      <c r="AH161" s="49"/>
      <c r="AI161" s="1107"/>
      <c r="AJ161" s="49"/>
      <c r="AK161" s="49"/>
      <c r="AL161" s="49"/>
      <c r="AM161" s="49"/>
      <c r="AN161" s="1052"/>
      <c r="AO161" s="1053"/>
      <c r="AP161" s="1053"/>
      <c r="AQ161" s="1054"/>
      <c r="AR161" s="82"/>
      <c r="AS161" s="82"/>
      <c r="AT161" s="82"/>
      <c r="AU161" s="82"/>
      <c r="AV161" s="1132"/>
      <c r="AW161" s="1107"/>
      <c r="AX161" s="1204"/>
      <c r="AY161" s="1041"/>
      <c r="AZ161" s="1042"/>
      <c r="BA161" s="1038"/>
    </row>
    <row r="162" spans="2:53" ht="23.25" customHeight="1" x14ac:dyDescent="0.2">
      <c r="B162" s="1112" t="s">
        <v>177</v>
      </c>
      <c r="C162" s="1114"/>
      <c r="D162" s="41"/>
      <c r="E162" s="41"/>
      <c r="F162" s="41"/>
      <c r="G162" s="41"/>
      <c r="H162" s="41"/>
      <c r="I162" s="41"/>
      <c r="J162" s="41"/>
      <c r="K162" s="1116"/>
      <c r="L162" s="1117"/>
      <c r="M162" s="1117"/>
      <c r="N162" s="1117"/>
      <c r="O162" s="1117"/>
      <c r="P162" s="1117"/>
      <c r="Q162" s="1117"/>
      <c r="R162" s="1117"/>
      <c r="S162" s="1117"/>
      <c r="T162" s="1117"/>
      <c r="U162" s="1117"/>
      <c r="V162" s="1117"/>
      <c r="W162" s="1117"/>
      <c r="X162" s="1117"/>
      <c r="Y162" s="1117"/>
      <c r="Z162" s="1117"/>
      <c r="AA162" s="1117"/>
      <c r="AB162" s="1117"/>
      <c r="AC162" s="1117"/>
      <c r="AD162" s="1117"/>
      <c r="AE162" s="1118"/>
      <c r="AF162" s="996"/>
      <c r="AG162" s="996"/>
      <c r="AH162" s="996"/>
      <c r="AI162" s="1106"/>
      <c r="AJ162" s="1120"/>
      <c r="AK162" s="1120"/>
      <c r="AL162" s="1121"/>
      <c r="AM162" s="1122"/>
      <c r="AN162" s="1055"/>
      <c r="AO162" s="1056"/>
      <c r="AP162" s="1056"/>
      <c r="AQ162" s="1057"/>
      <c r="AR162" s="1102"/>
      <c r="AS162" s="1103"/>
      <c r="AT162" s="1102"/>
      <c r="AU162" s="1103"/>
      <c r="AV162" s="1181"/>
      <c r="AW162" s="1106"/>
      <c r="AX162" s="1179"/>
      <c r="AY162" s="1108"/>
      <c r="AZ162" s="1109"/>
      <c r="BA162" s="1038"/>
    </row>
    <row r="163" spans="2:53" ht="6" customHeight="1" x14ac:dyDescent="0.2">
      <c r="B163" s="1127"/>
      <c r="C163" s="1114"/>
      <c r="D163" s="84"/>
      <c r="E163" s="85"/>
      <c r="F163" s="85"/>
      <c r="G163" s="85"/>
      <c r="H163" s="85"/>
      <c r="I163" s="85"/>
      <c r="J163" s="85"/>
      <c r="K163" s="42"/>
      <c r="L163" s="42"/>
      <c r="M163" s="42"/>
      <c r="N163" s="42"/>
      <c r="O163" s="42"/>
      <c r="P163" s="42"/>
      <c r="Q163" s="42"/>
      <c r="R163" s="42"/>
      <c r="S163" s="42"/>
      <c r="T163" s="42"/>
      <c r="U163" s="42"/>
      <c r="V163" s="42"/>
      <c r="W163" s="42"/>
      <c r="X163" s="42"/>
      <c r="Y163" s="42"/>
      <c r="Z163" s="42"/>
      <c r="AA163" s="42"/>
      <c r="AB163" s="42"/>
      <c r="AC163" s="42"/>
      <c r="AD163" s="42"/>
      <c r="AE163" s="42"/>
      <c r="AF163" s="49"/>
      <c r="AG163" s="49"/>
      <c r="AH163" s="49"/>
      <c r="AI163" s="1129"/>
      <c r="AJ163" s="49"/>
      <c r="AK163" s="49"/>
      <c r="AL163" s="49"/>
      <c r="AM163" s="49"/>
      <c r="AN163" s="1052"/>
      <c r="AO163" s="1053"/>
      <c r="AP163" s="1053"/>
      <c r="AQ163" s="1054"/>
      <c r="AR163" s="82"/>
      <c r="AS163" s="82"/>
      <c r="AT163" s="82"/>
      <c r="AU163" s="82"/>
      <c r="AV163" s="1132"/>
      <c r="AW163" s="1107"/>
      <c r="AX163" s="1180"/>
      <c r="AY163" s="1110"/>
      <c r="AZ163" s="1111"/>
      <c r="BA163" s="1038"/>
    </row>
    <row r="164" spans="2:53" ht="23.25" customHeight="1" x14ac:dyDescent="0.2">
      <c r="B164" s="1112" t="s">
        <v>178</v>
      </c>
      <c r="C164" s="1114"/>
      <c r="D164" s="41"/>
      <c r="E164" s="41"/>
      <c r="F164" s="41"/>
      <c r="G164" s="41"/>
      <c r="H164" s="41"/>
      <c r="I164" s="41"/>
      <c r="J164" s="41"/>
      <c r="K164" s="1116"/>
      <c r="L164" s="1117"/>
      <c r="M164" s="1117"/>
      <c r="N164" s="1117"/>
      <c r="O164" s="1117"/>
      <c r="P164" s="1117"/>
      <c r="Q164" s="1117"/>
      <c r="R164" s="1117"/>
      <c r="S164" s="1117"/>
      <c r="T164" s="1117"/>
      <c r="U164" s="1117"/>
      <c r="V164" s="1117"/>
      <c r="W164" s="1117"/>
      <c r="X164" s="1117"/>
      <c r="Y164" s="1117"/>
      <c r="Z164" s="1117"/>
      <c r="AA164" s="1117"/>
      <c r="AB164" s="1117"/>
      <c r="AC164" s="1117"/>
      <c r="AD164" s="1117"/>
      <c r="AE164" s="1118"/>
      <c r="AF164" s="996"/>
      <c r="AG164" s="996"/>
      <c r="AH164" s="996"/>
      <c r="AI164" s="1106"/>
      <c r="AJ164" s="1120"/>
      <c r="AK164" s="1120"/>
      <c r="AL164" s="1121"/>
      <c r="AM164" s="1122"/>
      <c r="AN164" s="1055"/>
      <c r="AO164" s="1056"/>
      <c r="AP164" s="1056"/>
      <c r="AQ164" s="1057"/>
      <c r="AR164" s="1102"/>
      <c r="AS164" s="1103"/>
      <c r="AT164" s="1102"/>
      <c r="AU164" s="1103"/>
      <c r="AV164" s="1181"/>
      <c r="AW164" s="1106"/>
      <c r="AX164" s="1179"/>
      <c r="AY164" s="1108"/>
      <c r="AZ164" s="1109"/>
      <c r="BA164" s="1038"/>
    </row>
    <row r="165" spans="2:53" ht="6" customHeight="1" x14ac:dyDescent="0.2">
      <c r="B165" s="1127"/>
      <c r="C165" s="1114"/>
      <c r="D165" s="84"/>
      <c r="E165" s="85"/>
      <c r="F165" s="85"/>
      <c r="G165" s="85"/>
      <c r="H165" s="85"/>
      <c r="I165" s="85"/>
      <c r="J165" s="85"/>
      <c r="K165" s="42"/>
      <c r="L165" s="42"/>
      <c r="M165" s="42"/>
      <c r="N165" s="42"/>
      <c r="O165" s="42"/>
      <c r="P165" s="42"/>
      <c r="Q165" s="42"/>
      <c r="R165" s="42"/>
      <c r="S165" s="42"/>
      <c r="T165" s="42"/>
      <c r="U165" s="42"/>
      <c r="V165" s="42"/>
      <c r="W165" s="42"/>
      <c r="X165" s="42"/>
      <c r="Y165" s="42"/>
      <c r="Z165" s="42"/>
      <c r="AA165" s="42"/>
      <c r="AB165" s="42"/>
      <c r="AC165" s="42"/>
      <c r="AD165" s="42"/>
      <c r="AE165" s="42"/>
      <c r="AF165" s="49"/>
      <c r="AG165" s="49"/>
      <c r="AH165" s="49"/>
      <c r="AI165" s="1129"/>
      <c r="AJ165" s="49"/>
      <c r="AK165" s="49"/>
      <c r="AL165" s="49"/>
      <c r="AM165" s="49"/>
      <c r="AN165" s="1052"/>
      <c r="AO165" s="1053"/>
      <c r="AP165" s="1053"/>
      <c r="AQ165" s="1054"/>
      <c r="AR165" s="82"/>
      <c r="AS165" s="82"/>
      <c r="AT165" s="82"/>
      <c r="AU165" s="82"/>
      <c r="AV165" s="1132"/>
      <c r="AW165" s="1107"/>
      <c r="AX165" s="1180"/>
      <c r="AY165" s="1110"/>
      <c r="AZ165" s="1111"/>
      <c r="BA165" s="1038"/>
    </row>
    <row r="166" spans="2:53" ht="23.25" customHeight="1" x14ac:dyDescent="0.2">
      <c r="B166" s="1112" t="s">
        <v>179</v>
      </c>
      <c r="C166" s="1114"/>
      <c r="D166" s="41"/>
      <c r="E166" s="41"/>
      <c r="F166" s="41"/>
      <c r="G166" s="41"/>
      <c r="H166" s="41"/>
      <c r="I166" s="41"/>
      <c r="J166" s="41"/>
      <c r="K166" s="1116"/>
      <c r="L166" s="1117"/>
      <c r="M166" s="1117"/>
      <c r="N166" s="1117"/>
      <c r="O166" s="1117"/>
      <c r="P166" s="1117"/>
      <c r="Q166" s="1117"/>
      <c r="R166" s="1117"/>
      <c r="S166" s="1117"/>
      <c r="T166" s="1117"/>
      <c r="U166" s="1117"/>
      <c r="V166" s="1117"/>
      <c r="W166" s="1117"/>
      <c r="X166" s="1117"/>
      <c r="Y166" s="1117"/>
      <c r="Z166" s="1117"/>
      <c r="AA166" s="1117"/>
      <c r="AB166" s="1117"/>
      <c r="AC166" s="1117"/>
      <c r="AD166" s="1117"/>
      <c r="AE166" s="1118"/>
      <c r="AF166" s="996"/>
      <c r="AG166" s="996"/>
      <c r="AH166" s="996"/>
      <c r="AI166" s="1106"/>
      <c r="AJ166" s="1120"/>
      <c r="AK166" s="1120"/>
      <c r="AL166" s="1121"/>
      <c r="AM166" s="1122"/>
      <c r="AN166" s="1055"/>
      <c r="AO166" s="1056"/>
      <c r="AP166" s="1056"/>
      <c r="AQ166" s="1057"/>
      <c r="AR166" s="1102"/>
      <c r="AS166" s="1103"/>
      <c r="AT166" s="1102"/>
      <c r="AU166" s="1103"/>
      <c r="AV166" s="1181"/>
      <c r="AW166" s="1106"/>
      <c r="AX166" s="1179"/>
      <c r="AY166" s="1108"/>
      <c r="AZ166" s="1109"/>
      <c r="BA166" s="1038"/>
    </row>
    <row r="167" spans="2:53" ht="6" customHeight="1" x14ac:dyDescent="0.2">
      <c r="B167" s="1127"/>
      <c r="C167" s="1114"/>
      <c r="D167" s="84"/>
      <c r="E167" s="85"/>
      <c r="F167" s="85"/>
      <c r="G167" s="85"/>
      <c r="H167" s="85"/>
      <c r="I167" s="85"/>
      <c r="J167" s="85"/>
      <c r="K167" s="42"/>
      <c r="L167" s="42"/>
      <c r="M167" s="42"/>
      <c r="N167" s="42"/>
      <c r="O167" s="42"/>
      <c r="P167" s="42"/>
      <c r="Q167" s="42"/>
      <c r="R167" s="42"/>
      <c r="S167" s="42"/>
      <c r="T167" s="42"/>
      <c r="U167" s="42"/>
      <c r="V167" s="42"/>
      <c r="W167" s="42"/>
      <c r="X167" s="42"/>
      <c r="Y167" s="42"/>
      <c r="Z167" s="42"/>
      <c r="AA167" s="42"/>
      <c r="AB167" s="42"/>
      <c r="AC167" s="42"/>
      <c r="AD167" s="42"/>
      <c r="AE167" s="42"/>
      <c r="AF167" s="49"/>
      <c r="AG167" s="49"/>
      <c r="AH167" s="49"/>
      <c r="AI167" s="1129"/>
      <c r="AJ167" s="49"/>
      <c r="AK167" s="49"/>
      <c r="AL167" s="49"/>
      <c r="AM167" s="49"/>
      <c r="AN167" s="1052"/>
      <c r="AO167" s="1053"/>
      <c r="AP167" s="1053"/>
      <c r="AQ167" s="1054"/>
      <c r="AR167" s="82"/>
      <c r="AS167" s="82"/>
      <c r="AT167" s="82"/>
      <c r="AU167" s="82"/>
      <c r="AV167" s="1132"/>
      <c r="AW167" s="1107"/>
      <c r="AX167" s="1180"/>
      <c r="AY167" s="1110"/>
      <c r="AZ167" s="1111"/>
      <c r="BA167" s="1038"/>
    </row>
    <row r="168" spans="2:53" ht="23.25" customHeight="1" x14ac:dyDescent="0.2">
      <c r="B168" s="1112" t="s">
        <v>180</v>
      </c>
      <c r="C168" s="1114"/>
      <c r="D168" s="41"/>
      <c r="E168" s="41"/>
      <c r="F168" s="41"/>
      <c r="G168" s="41"/>
      <c r="H168" s="41"/>
      <c r="I168" s="41"/>
      <c r="J168" s="41"/>
      <c r="K168" s="1116"/>
      <c r="L168" s="1117"/>
      <c r="M168" s="1117"/>
      <c r="N168" s="1117"/>
      <c r="O168" s="1117"/>
      <c r="P168" s="1117"/>
      <c r="Q168" s="1117"/>
      <c r="R168" s="1117"/>
      <c r="S168" s="1117"/>
      <c r="T168" s="1117"/>
      <c r="U168" s="1117"/>
      <c r="V168" s="1117"/>
      <c r="W168" s="1117"/>
      <c r="X168" s="1117"/>
      <c r="Y168" s="1117"/>
      <c r="Z168" s="1117"/>
      <c r="AA168" s="1117"/>
      <c r="AB168" s="1117"/>
      <c r="AC168" s="1117"/>
      <c r="AD168" s="1117"/>
      <c r="AE168" s="1118"/>
      <c r="AF168" s="996"/>
      <c r="AG168" s="996"/>
      <c r="AH168" s="996"/>
      <c r="AI168" s="1106"/>
      <c r="AJ168" s="1120"/>
      <c r="AK168" s="1120"/>
      <c r="AL168" s="1121"/>
      <c r="AM168" s="1122"/>
      <c r="AN168" s="1055"/>
      <c r="AO168" s="1056"/>
      <c r="AP168" s="1056"/>
      <c r="AQ168" s="1057"/>
      <c r="AR168" s="1102"/>
      <c r="AS168" s="1103"/>
      <c r="AT168" s="1102"/>
      <c r="AU168" s="1103"/>
      <c r="AV168" s="1181"/>
      <c r="AW168" s="1106"/>
      <c r="AX168" s="1179"/>
      <c r="AY168" s="1108"/>
      <c r="AZ168" s="1109"/>
      <c r="BA168" s="2"/>
    </row>
    <row r="169" spans="2:53" ht="6" customHeight="1" x14ac:dyDescent="0.2">
      <c r="B169" s="1127"/>
      <c r="C169" s="1114"/>
      <c r="D169" s="84"/>
      <c r="E169" s="85"/>
      <c r="F169" s="85"/>
      <c r="G169" s="85"/>
      <c r="H169" s="85"/>
      <c r="I169" s="85"/>
      <c r="J169" s="85"/>
      <c r="K169" s="42"/>
      <c r="L169" s="42"/>
      <c r="M169" s="42"/>
      <c r="N169" s="42"/>
      <c r="O169" s="42"/>
      <c r="P169" s="42"/>
      <c r="Q169" s="42"/>
      <c r="R169" s="42"/>
      <c r="S169" s="42"/>
      <c r="T169" s="42"/>
      <c r="U169" s="42"/>
      <c r="V169" s="42"/>
      <c r="W169" s="42"/>
      <c r="X169" s="42"/>
      <c r="Y169" s="42"/>
      <c r="Z169" s="42"/>
      <c r="AA169" s="42"/>
      <c r="AB169" s="42"/>
      <c r="AC169" s="42"/>
      <c r="AD169" s="42"/>
      <c r="AE169" s="42"/>
      <c r="AF169" s="49"/>
      <c r="AG169" s="49"/>
      <c r="AH169" s="49"/>
      <c r="AI169" s="1129"/>
      <c r="AJ169" s="49"/>
      <c r="AK169" s="49"/>
      <c r="AL169" s="49"/>
      <c r="AM169" s="49"/>
      <c r="AN169" s="1052"/>
      <c r="AO169" s="1053"/>
      <c r="AP169" s="1053"/>
      <c r="AQ169" s="1054"/>
      <c r="AR169" s="82"/>
      <c r="AS169" s="82"/>
      <c r="AT169" s="82"/>
      <c r="AU169" s="82"/>
      <c r="AV169" s="1132"/>
      <c r="AW169" s="1107"/>
      <c r="AX169" s="1180"/>
      <c r="AY169" s="1110"/>
      <c r="AZ169" s="1111"/>
      <c r="BA169" s="2"/>
    </row>
    <row r="170" spans="2:53" ht="23.25" customHeight="1" x14ac:dyDescent="0.2">
      <c r="B170" s="1112" t="s">
        <v>181</v>
      </c>
      <c r="C170" s="1114"/>
      <c r="D170" s="41"/>
      <c r="E170" s="41"/>
      <c r="F170" s="41"/>
      <c r="G170" s="41"/>
      <c r="H170" s="41"/>
      <c r="I170" s="41"/>
      <c r="J170" s="41"/>
      <c r="K170" s="1116"/>
      <c r="L170" s="1117"/>
      <c r="M170" s="1117"/>
      <c r="N170" s="1117"/>
      <c r="O170" s="1117"/>
      <c r="P170" s="1117"/>
      <c r="Q170" s="1117"/>
      <c r="R170" s="1117"/>
      <c r="S170" s="1117"/>
      <c r="T170" s="1117"/>
      <c r="U170" s="1117"/>
      <c r="V170" s="1117"/>
      <c r="W170" s="1117"/>
      <c r="X170" s="1117"/>
      <c r="Y170" s="1117"/>
      <c r="Z170" s="1117"/>
      <c r="AA170" s="1117"/>
      <c r="AB170" s="1117"/>
      <c r="AC170" s="1117"/>
      <c r="AD170" s="1117"/>
      <c r="AE170" s="1118"/>
      <c r="AF170" s="996"/>
      <c r="AG170" s="996"/>
      <c r="AH170" s="996"/>
      <c r="AI170" s="1106"/>
      <c r="AJ170" s="1120"/>
      <c r="AK170" s="1120"/>
      <c r="AL170" s="1121"/>
      <c r="AM170" s="1122"/>
      <c r="AN170" s="1055"/>
      <c r="AO170" s="1056"/>
      <c r="AP170" s="1056"/>
      <c r="AQ170" s="1057"/>
      <c r="AR170" s="1102"/>
      <c r="AS170" s="1103"/>
      <c r="AT170" s="1102"/>
      <c r="AU170" s="1103"/>
      <c r="AV170" s="1181"/>
      <c r="AW170" s="1106"/>
      <c r="AX170" s="1179"/>
      <c r="AY170" s="1108"/>
      <c r="AZ170" s="1109"/>
      <c r="BA170" s="2"/>
    </row>
    <row r="171" spans="2:53" ht="6" customHeight="1" x14ac:dyDescent="0.2">
      <c r="B171" s="1127"/>
      <c r="C171" s="1114"/>
      <c r="D171" s="84"/>
      <c r="E171" s="85"/>
      <c r="F171" s="85"/>
      <c r="G171" s="85"/>
      <c r="H171" s="85"/>
      <c r="I171" s="85"/>
      <c r="J171" s="85"/>
      <c r="K171" s="42"/>
      <c r="L171" s="42"/>
      <c r="M171" s="42"/>
      <c r="N171" s="42"/>
      <c r="O171" s="42"/>
      <c r="P171" s="42"/>
      <c r="Q171" s="42"/>
      <c r="R171" s="42"/>
      <c r="S171" s="42"/>
      <c r="T171" s="42"/>
      <c r="U171" s="42"/>
      <c r="V171" s="42"/>
      <c r="W171" s="42"/>
      <c r="X171" s="42"/>
      <c r="Y171" s="42"/>
      <c r="Z171" s="42"/>
      <c r="AA171" s="42"/>
      <c r="AB171" s="42"/>
      <c r="AC171" s="42"/>
      <c r="AD171" s="42"/>
      <c r="AE171" s="42"/>
      <c r="AF171" s="49"/>
      <c r="AG171" s="49"/>
      <c r="AH171" s="49"/>
      <c r="AI171" s="1129"/>
      <c r="AJ171" s="49"/>
      <c r="AK171" s="49"/>
      <c r="AL171" s="49"/>
      <c r="AM171" s="49"/>
      <c r="AN171" s="1052"/>
      <c r="AO171" s="1053"/>
      <c r="AP171" s="1053"/>
      <c r="AQ171" s="1054"/>
      <c r="AR171" s="82"/>
      <c r="AS171" s="82"/>
      <c r="AT171" s="82"/>
      <c r="AU171" s="82"/>
      <c r="AV171" s="1132"/>
      <c r="AW171" s="1107"/>
      <c r="AX171" s="1180"/>
      <c r="AY171" s="1110"/>
      <c r="AZ171" s="1111"/>
      <c r="BA171" s="2"/>
    </row>
    <row r="172" spans="2:53" ht="23.25" customHeight="1" x14ac:dyDescent="0.2">
      <c r="B172" s="1112" t="s">
        <v>182</v>
      </c>
      <c r="C172" s="1114"/>
      <c r="D172" s="41"/>
      <c r="E172" s="41"/>
      <c r="F172" s="41"/>
      <c r="G172" s="41"/>
      <c r="H172" s="41"/>
      <c r="I172" s="41"/>
      <c r="J172" s="41"/>
      <c r="K172" s="1116"/>
      <c r="L172" s="1117"/>
      <c r="M172" s="1117"/>
      <c r="N172" s="1117"/>
      <c r="O172" s="1117"/>
      <c r="P172" s="1117"/>
      <c r="Q172" s="1117"/>
      <c r="R172" s="1117"/>
      <c r="S172" s="1117"/>
      <c r="T172" s="1117"/>
      <c r="U172" s="1117"/>
      <c r="V172" s="1117"/>
      <c r="W172" s="1117"/>
      <c r="X172" s="1117"/>
      <c r="Y172" s="1117"/>
      <c r="Z172" s="1117"/>
      <c r="AA172" s="1117"/>
      <c r="AB172" s="1117"/>
      <c r="AC172" s="1117"/>
      <c r="AD172" s="1117"/>
      <c r="AE172" s="1118"/>
      <c r="AF172" s="996"/>
      <c r="AG172" s="996"/>
      <c r="AH172" s="996"/>
      <c r="AI172" s="1106"/>
      <c r="AJ172" s="1120"/>
      <c r="AK172" s="1120"/>
      <c r="AL172" s="1121"/>
      <c r="AM172" s="1122"/>
      <c r="AN172" s="1055"/>
      <c r="AO172" s="1056"/>
      <c r="AP172" s="1056"/>
      <c r="AQ172" s="1057"/>
      <c r="AR172" s="1102"/>
      <c r="AS172" s="1103"/>
      <c r="AT172" s="1102"/>
      <c r="AU172" s="1103"/>
      <c r="AV172" s="1181"/>
      <c r="AW172" s="1106"/>
      <c r="AX172" s="1179"/>
      <c r="AY172" s="1108"/>
      <c r="AZ172" s="1109"/>
      <c r="BA172" s="2"/>
    </row>
    <row r="173" spans="2:53" ht="6" customHeight="1" x14ac:dyDescent="0.2">
      <c r="B173" s="1127"/>
      <c r="C173" s="1114"/>
      <c r="D173" s="84"/>
      <c r="E173" s="85"/>
      <c r="F173" s="85"/>
      <c r="G173" s="85"/>
      <c r="H173" s="85"/>
      <c r="I173" s="85"/>
      <c r="J173" s="85"/>
      <c r="K173" s="42"/>
      <c r="L173" s="42"/>
      <c r="M173" s="42"/>
      <c r="N173" s="42"/>
      <c r="O173" s="42"/>
      <c r="P173" s="42"/>
      <c r="Q173" s="42"/>
      <c r="R173" s="42"/>
      <c r="S173" s="42"/>
      <c r="T173" s="42"/>
      <c r="U173" s="42"/>
      <c r="V173" s="42"/>
      <c r="W173" s="42"/>
      <c r="X173" s="42"/>
      <c r="Y173" s="42"/>
      <c r="Z173" s="42"/>
      <c r="AA173" s="42"/>
      <c r="AB173" s="42"/>
      <c r="AC173" s="42"/>
      <c r="AD173" s="42"/>
      <c r="AE173" s="42"/>
      <c r="AF173" s="49"/>
      <c r="AG173" s="49"/>
      <c r="AH173" s="49"/>
      <c r="AI173" s="1129"/>
      <c r="AJ173" s="49"/>
      <c r="AK173" s="49"/>
      <c r="AL173" s="49"/>
      <c r="AM173" s="49"/>
      <c r="AN173" s="1052"/>
      <c r="AO173" s="1053"/>
      <c r="AP173" s="1053"/>
      <c r="AQ173" s="1054"/>
      <c r="AR173" s="82"/>
      <c r="AS173" s="82"/>
      <c r="AT173" s="82"/>
      <c r="AU173" s="82"/>
      <c r="AV173" s="1132"/>
      <c r="AW173" s="1107"/>
      <c r="AX173" s="1180"/>
      <c r="AY173" s="1110"/>
      <c r="AZ173" s="1111"/>
      <c r="BA173" s="2"/>
    </row>
    <row r="174" spans="2:53" ht="23.25" customHeight="1" x14ac:dyDescent="0.2">
      <c r="B174" s="1112" t="s">
        <v>183</v>
      </c>
      <c r="C174" s="1114"/>
      <c r="D174" s="41"/>
      <c r="E174" s="41"/>
      <c r="F174" s="41"/>
      <c r="G174" s="41"/>
      <c r="H174" s="41"/>
      <c r="I174" s="41"/>
      <c r="J174" s="41"/>
      <c r="K174" s="1116"/>
      <c r="L174" s="1117"/>
      <c r="M174" s="1117"/>
      <c r="N174" s="1117"/>
      <c r="O174" s="1117"/>
      <c r="P174" s="1117"/>
      <c r="Q174" s="1117"/>
      <c r="R174" s="1117"/>
      <c r="S174" s="1117"/>
      <c r="T174" s="1117"/>
      <c r="U174" s="1117"/>
      <c r="V174" s="1117"/>
      <c r="W174" s="1117"/>
      <c r="X174" s="1117"/>
      <c r="Y174" s="1117"/>
      <c r="Z174" s="1117"/>
      <c r="AA174" s="1117"/>
      <c r="AB174" s="1117"/>
      <c r="AC174" s="1117"/>
      <c r="AD174" s="1117"/>
      <c r="AE174" s="1118"/>
      <c r="AF174" s="996"/>
      <c r="AG174" s="996"/>
      <c r="AH174" s="996"/>
      <c r="AI174" s="1106"/>
      <c r="AJ174" s="1120"/>
      <c r="AK174" s="1120"/>
      <c r="AL174" s="1121"/>
      <c r="AM174" s="1122"/>
      <c r="AN174" s="1055"/>
      <c r="AO174" s="1056"/>
      <c r="AP174" s="1056"/>
      <c r="AQ174" s="1057"/>
      <c r="AR174" s="1102"/>
      <c r="AS174" s="1103"/>
      <c r="AT174" s="1102"/>
      <c r="AU174" s="1103"/>
      <c r="AV174" s="1181"/>
      <c r="AW174" s="1106"/>
      <c r="AX174" s="1179"/>
      <c r="AY174" s="1108"/>
      <c r="AZ174" s="1109"/>
      <c r="BA174" s="2"/>
    </row>
    <row r="175" spans="2:53" ht="6" customHeight="1" x14ac:dyDescent="0.2">
      <c r="B175" s="1127"/>
      <c r="C175" s="1114"/>
      <c r="D175" s="84"/>
      <c r="E175" s="85"/>
      <c r="F175" s="85"/>
      <c r="G175" s="85"/>
      <c r="H175" s="85"/>
      <c r="I175" s="85"/>
      <c r="J175" s="85"/>
      <c r="K175" s="42"/>
      <c r="L175" s="42"/>
      <c r="M175" s="42"/>
      <c r="N175" s="42"/>
      <c r="O175" s="42"/>
      <c r="P175" s="42"/>
      <c r="Q175" s="42"/>
      <c r="R175" s="42"/>
      <c r="S175" s="42"/>
      <c r="T175" s="42"/>
      <c r="U175" s="42"/>
      <c r="V175" s="42"/>
      <c r="W175" s="42"/>
      <c r="X175" s="42"/>
      <c r="Y175" s="42"/>
      <c r="Z175" s="42"/>
      <c r="AA175" s="42"/>
      <c r="AB175" s="42"/>
      <c r="AC175" s="42"/>
      <c r="AD175" s="42"/>
      <c r="AE175" s="42"/>
      <c r="AF175" s="49"/>
      <c r="AG175" s="49"/>
      <c r="AH175" s="49"/>
      <c r="AI175" s="1129"/>
      <c r="AJ175" s="49"/>
      <c r="AK175" s="49"/>
      <c r="AL175" s="49"/>
      <c r="AM175" s="49"/>
      <c r="AN175" s="1052"/>
      <c r="AO175" s="1053"/>
      <c r="AP175" s="1053"/>
      <c r="AQ175" s="1054"/>
      <c r="AR175" s="82"/>
      <c r="AS175" s="82"/>
      <c r="AT175" s="82"/>
      <c r="AU175" s="82"/>
      <c r="AV175" s="1132"/>
      <c r="AW175" s="1107"/>
      <c r="AX175" s="1180"/>
      <c r="AY175" s="1110"/>
      <c r="AZ175" s="1111"/>
      <c r="BA175" s="2"/>
    </row>
    <row r="176" spans="2:53" ht="23.25" customHeight="1" x14ac:dyDescent="0.2">
      <c r="B176" s="1112" t="s">
        <v>184</v>
      </c>
      <c r="C176" s="1114"/>
      <c r="D176" s="41"/>
      <c r="E176" s="41"/>
      <c r="F176" s="41"/>
      <c r="G176" s="41"/>
      <c r="H176" s="41"/>
      <c r="I176" s="41"/>
      <c r="J176" s="41"/>
      <c r="K176" s="1116"/>
      <c r="L176" s="1117"/>
      <c r="M176" s="1117"/>
      <c r="N176" s="1117"/>
      <c r="O176" s="1117"/>
      <c r="P176" s="1117"/>
      <c r="Q176" s="1117"/>
      <c r="R176" s="1117"/>
      <c r="S176" s="1117"/>
      <c r="T176" s="1117"/>
      <c r="U176" s="1117"/>
      <c r="V176" s="1117"/>
      <c r="W176" s="1117"/>
      <c r="X176" s="1117"/>
      <c r="Y176" s="1117"/>
      <c r="Z176" s="1117"/>
      <c r="AA176" s="1117"/>
      <c r="AB176" s="1117"/>
      <c r="AC176" s="1117"/>
      <c r="AD176" s="1117"/>
      <c r="AE176" s="1118"/>
      <c r="AF176" s="996"/>
      <c r="AG176" s="996"/>
      <c r="AH176" s="996"/>
      <c r="AI176" s="1106"/>
      <c r="AJ176" s="1120"/>
      <c r="AK176" s="1120"/>
      <c r="AL176" s="1121"/>
      <c r="AM176" s="1122"/>
      <c r="AN176" s="1055"/>
      <c r="AO176" s="1056"/>
      <c r="AP176" s="1056"/>
      <c r="AQ176" s="1057"/>
      <c r="AR176" s="1102"/>
      <c r="AS176" s="1103"/>
      <c r="AT176" s="1102"/>
      <c r="AU176" s="1103"/>
      <c r="AV176" s="1181"/>
      <c r="AW176" s="1106"/>
      <c r="AX176" s="1179"/>
      <c r="AY176" s="1108"/>
      <c r="AZ176" s="1109"/>
      <c r="BA176" s="2"/>
    </row>
    <row r="177" spans="2:53" ht="6" customHeight="1" x14ac:dyDescent="0.2">
      <c r="B177" s="1127"/>
      <c r="C177" s="1114"/>
      <c r="D177" s="84"/>
      <c r="E177" s="85"/>
      <c r="F177" s="85"/>
      <c r="G177" s="85"/>
      <c r="H177" s="85"/>
      <c r="I177" s="85"/>
      <c r="J177" s="85"/>
      <c r="K177" s="42"/>
      <c r="L177" s="42"/>
      <c r="M177" s="42"/>
      <c r="N177" s="42"/>
      <c r="O177" s="42"/>
      <c r="P177" s="42"/>
      <c r="Q177" s="42"/>
      <c r="R177" s="42"/>
      <c r="S177" s="42"/>
      <c r="T177" s="42"/>
      <c r="U177" s="42"/>
      <c r="V177" s="42"/>
      <c r="W177" s="42"/>
      <c r="X177" s="42"/>
      <c r="Y177" s="42"/>
      <c r="Z177" s="42"/>
      <c r="AA177" s="42"/>
      <c r="AB177" s="42"/>
      <c r="AC177" s="42"/>
      <c r="AD177" s="42"/>
      <c r="AE177" s="42"/>
      <c r="AF177" s="49"/>
      <c r="AG177" s="49"/>
      <c r="AH177" s="49"/>
      <c r="AI177" s="1129"/>
      <c r="AJ177" s="49"/>
      <c r="AK177" s="49"/>
      <c r="AL177" s="49"/>
      <c r="AM177" s="49"/>
      <c r="AN177" s="1052"/>
      <c r="AO177" s="1053"/>
      <c r="AP177" s="1053"/>
      <c r="AQ177" s="1054"/>
      <c r="AR177" s="82"/>
      <c r="AS177" s="82"/>
      <c r="AT177" s="82"/>
      <c r="AU177" s="82"/>
      <c r="AV177" s="1132"/>
      <c r="AW177" s="1107"/>
      <c r="AX177" s="1180"/>
      <c r="AY177" s="1110"/>
      <c r="AZ177" s="1111"/>
      <c r="BA177" s="2"/>
    </row>
    <row r="178" spans="2:53" ht="23.25" customHeight="1" x14ac:dyDescent="0.2">
      <c r="B178" s="1112" t="s">
        <v>185</v>
      </c>
      <c r="C178" s="1114"/>
      <c r="D178" s="41"/>
      <c r="E178" s="41"/>
      <c r="F178" s="41"/>
      <c r="G178" s="41"/>
      <c r="H178" s="41"/>
      <c r="I178" s="41"/>
      <c r="J178" s="41"/>
      <c r="K178" s="1116"/>
      <c r="L178" s="1117"/>
      <c r="M178" s="1117"/>
      <c r="N178" s="1117"/>
      <c r="O178" s="1117"/>
      <c r="P178" s="1117"/>
      <c r="Q178" s="1117"/>
      <c r="R178" s="1117"/>
      <c r="S178" s="1117"/>
      <c r="T178" s="1117"/>
      <c r="U178" s="1117"/>
      <c r="V178" s="1117"/>
      <c r="W178" s="1117"/>
      <c r="X178" s="1117"/>
      <c r="Y178" s="1117"/>
      <c r="Z178" s="1117"/>
      <c r="AA178" s="1117"/>
      <c r="AB178" s="1117"/>
      <c r="AC178" s="1117"/>
      <c r="AD178" s="1117"/>
      <c r="AE178" s="1118"/>
      <c r="AF178" s="996"/>
      <c r="AG178" s="996"/>
      <c r="AH178" s="996"/>
      <c r="AI178" s="1106"/>
      <c r="AJ178" s="1120"/>
      <c r="AK178" s="1120"/>
      <c r="AL178" s="1121"/>
      <c r="AM178" s="1122"/>
      <c r="AN178" s="1055"/>
      <c r="AO178" s="1056"/>
      <c r="AP178" s="1056"/>
      <c r="AQ178" s="1057"/>
      <c r="AR178" s="1102"/>
      <c r="AS178" s="1103"/>
      <c r="AT178" s="1102"/>
      <c r="AU178" s="1103"/>
      <c r="AV178" s="1181"/>
      <c r="AW178" s="1106"/>
      <c r="AX178" s="1179"/>
      <c r="AY178" s="1108"/>
      <c r="AZ178" s="1109"/>
      <c r="BA178" s="2"/>
    </row>
    <row r="179" spans="2:53" ht="6" customHeight="1" x14ac:dyDescent="0.2">
      <c r="B179" s="1127"/>
      <c r="C179" s="1114"/>
      <c r="D179" s="84"/>
      <c r="E179" s="85"/>
      <c r="F179" s="85"/>
      <c r="G179" s="85"/>
      <c r="H179" s="85"/>
      <c r="I179" s="85"/>
      <c r="J179" s="85"/>
      <c r="K179" s="42"/>
      <c r="L179" s="42"/>
      <c r="M179" s="42"/>
      <c r="N179" s="42"/>
      <c r="O179" s="42"/>
      <c r="P179" s="42"/>
      <c r="Q179" s="42"/>
      <c r="R179" s="42"/>
      <c r="S179" s="42"/>
      <c r="T179" s="42"/>
      <c r="U179" s="42"/>
      <c r="V179" s="42"/>
      <c r="W179" s="42"/>
      <c r="X179" s="42"/>
      <c r="Y179" s="42"/>
      <c r="Z179" s="42"/>
      <c r="AA179" s="42"/>
      <c r="AB179" s="42"/>
      <c r="AC179" s="42"/>
      <c r="AD179" s="42"/>
      <c r="AE179" s="42"/>
      <c r="AF179" s="49"/>
      <c r="AG179" s="49"/>
      <c r="AH179" s="49"/>
      <c r="AI179" s="1129"/>
      <c r="AJ179" s="49"/>
      <c r="AK179" s="49"/>
      <c r="AL179" s="49"/>
      <c r="AM179" s="49"/>
      <c r="AN179" s="1052"/>
      <c r="AO179" s="1053"/>
      <c r="AP179" s="1053"/>
      <c r="AQ179" s="1054"/>
      <c r="AR179" s="82"/>
      <c r="AS179" s="82"/>
      <c r="AT179" s="82"/>
      <c r="AU179" s="82"/>
      <c r="AV179" s="1132"/>
      <c r="AW179" s="1107"/>
      <c r="AX179" s="1180"/>
      <c r="AY179" s="1110"/>
      <c r="AZ179" s="1111"/>
      <c r="BA179" s="2"/>
    </row>
    <row r="180" spans="2:53" ht="23.25" customHeight="1" x14ac:dyDescent="0.2">
      <c r="B180" s="1112" t="s">
        <v>186</v>
      </c>
      <c r="C180" s="1114"/>
      <c r="D180" s="41"/>
      <c r="E180" s="41"/>
      <c r="F180" s="41"/>
      <c r="G180" s="41"/>
      <c r="H180" s="41"/>
      <c r="I180" s="41"/>
      <c r="J180" s="41"/>
      <c r="K180" s="1116"/>
      <c r="L180" s="1117"/>
      <c r="M180" s="1117"/>
      <c r="N180" s="1117"/>
      <c r="O180" s="1117"/>
      <c r="P180" s="1117"/>
      <c r="Q180" s="1117"/>
      <c r="R180" s="1117"/>
      <c r="S180" s="1117"/>
      <c r="T180" s="1117"/>
      <c r="U180" s="1117"/>
      <c r="V180" s="1117"/>
      <c r="W180" s="1117"/>
      <c r="X180" s="1117"/>
      <c r="Y180" s="1117"/>
      <c r="Z180" s="1117"/>
      <c r="AA180" s="1117"/>
      <c r="AB180" s="1117"/>
      <c r="AC180" s="1117"/>
      <c r="AD180" s="1117"/>
      <c r="AE180" s="1118"/>
      <c r="AF180" s="996"/>
      <c r="AG180" s="996"/>
      <c r="AH180" s="996"/>
      <c r="AI180" s="1106"/>
      <c r="AJ180" s="1120"/>
      <c r="AK180" s="1120"/>
      <c r="AL180" s="1121"/>
      <c r="AM180" s="1122"/>
      <c r="AN180" s="1055"/>
      <c r="AO180" s="1056"/>
      <c r="AP180" s="1056"/>
      <c r="AQ180" s="1057"/>
      <c r="AR180" s="1102"/>
      <c r="AS180" s="1103"/>
      <c r="AT180" s="1102"/>
      <c r="AU180" s="1103"/>
      <c r="AV180" s="1181"/>
      <c r="AW180" s="1106"/>
      <c r="AX180" s="1179"/>
      <c r="AY180" s="1108"/>
      <c r="AZ180" s="1109"/>
      <c r="BA180" s="2"/>
    </row>
    <row r="181" spans="2:53" ht="6" customHeight="1" x14ac:dyDescent="0.2">
      <c r="B181" s="1127"/>
      <c r="C181" s="1114"/>
      <c r="D181" s="84"/>
      <c r="E181" s="85"/>
      <c r="F181" s="85"/>
      <c r="G181" s="85"/>
      <c r="H181" s="85"/>
      <c r="I181" s="85"/>
      <c r="J181" s="85"/>
      <c r="K181" s="42"/>
      <c r="L181" s="42"/>
      <c r="M181" s="42"/>
      <c r="N181" s="42"/>
      <c r="O181" s="42"/>
      <c r="P181" s="42"/>
      <c r="Q181" s="42"/>
      <c r="R181" s="42"/>
      <c r="S181" s="42"/>
      <c r="T181" s="42"/>
      <c r="U181" s="42"/>
      <c r="V181" s="42"/>
      <c r="W181" s="42"/>
      <c r="X181" s="42"/>
      <c r="Y181" s="42"/>
      <c r="Z181" s="42"/>
      <c r="AA181" s="42"/>
      <c r="AB181" s="42"/>
      <c r="AC181" s="42"/>
      <c r="AD181" s="42"/>
      <c r="AE181" s="42"/>
      <c r="AF181" s="49"/>
      <c r="AG181" s="49"/>
      <c r="AH181" s="49"/>
      <c r="AI181" s="1129"/>
      <c r="AJ181" s="49"/>
      <c r="AK181" s="49"/>
      <c r="AL181" s="49"/>
      <c r="AM181" s="49"/>
      <c r="AN181" s="1052"/>
      <c r="AO181" s="1053"/>
      <c r="AP181" s="1053"/>
      <c r="AQ181" s="1054"/>
      <c r="AR181" s="82"/>
      <c r="AS181" s="82"/>
      <c r="AT181" s="82"/>
      <c r="AU181" s="82"/>
      <c r="AV181" s="1132"/>
      <c r="AW181" s="1107"/>
      <c r="AX181" s="1180"/>
      <c r="AY181" s="1110"/>
      <c r="AZ181" s="1111"/>
      <c r="BA181" s="2"/>
    </row>
    <row r="182" spans="2:53" ht="23.25" customHeight="1" x14ac:dyDescent="0.2">
      <c r="B182" s="1112" t="s">
        <v>187</v>
      </c>
      <c r="C182" s="1114"/>
      <c r="D182" s="41"/>
      <c r="E182" s="41"/>
      <c r="F182" s="41"/>
      <c r="G182" s="41"/>
      <c r="H182" s="41"/>
      <c r="I182" s="41"/>
      <c r="J182" s="41"/>
      <c r="K182" s="1116"/>
      <c r="L182" s="1117"/>
      <c r="M182" s="1117"/>
      <c r="N182" s="1117"/>
      <c r="O182" s="1117"/>
      <c r="P182" s="1117"/>
      <c r="Q182" s="1117"/>
      <c r="R182" s="1117"/>
      <c r="S182" s="1117"/>
      <c r="T182" s="1117"/>
      <c r="U182" s="1117"/>
      <c r="V182" s="1117"/>
      <c r="W182" s="1117"/>
      <c r="X182" s="1117"/>
      <c r="Y182" s="1117"/>
      <c r="Z182" s="1117"/>
      <c r="AA182" s="1117"/>
      <c r="AB182" s="1117"/>
      <c r="AC182" s="1117"/>
      <c r="AD182" s="1117"/>
      <c r="AE182" s="1118"/>
      <c r="AF182" s="996"/>
      <c r="AG182" s="996"/>
      <c r="AH182" s="996"/>
      <c r="AI182" s="1106"/>
      <c r="AJ182" s="1120"/>
      <c r="AK182" s="1120"/>
      <c r="AL182" s="1121"/>
      <c r="AM182" s="1122"/>
      <c r="AN182" s="1055"/>
      <c r="AO182" s="1056"/>
      <c r="AP182" s="1056"/>
      <c r="AQ182" s="1057"/>
      <c r="AR182" s="1102"/>
      <c r="AS182" s="1103"/>
      <c r="AT182" s="1102"/>
      <c r="AU182" s="1103"/>
      <c r="AV182" s="1181"/>
      <c r="AW182" s="1106"/>
      <c r="AX182" s="1179"/>
      <c r="AY182" s="1108"/>
      <c r="AZ182" s="1109"/>
      <c r="BA182" s="2"/>
    </row>
    <row r="183" spans="2:53" ht="6" customHeight="1" x14ac:dyDescent="0.2">
      <c r="B183" s="1127"/>
      <c r="C183" s="1114"/>
      <c r="D183" s="84"/>
      <c r="E183" s="85"/>
      <c r="F183" s="85"/>
      <c r="G183" s="85"/>
      <c r="H183" s="85"/>
      <c r="I183" s="85"/>
      <c r="J183" s="85"/>
      <c r="K183" s="42"/>
      <c r="L183" s="42"/>
      <c r="M183" s="42"/>
      <c r="N183" s="42"/>
      <c r="O183" s="42"/>
      <c r="P183" s="42"/>
      <c r="Q183" s="42"/>
      <c r="R183" s="42"/>
      <c r="S183" s="42"/>
      <c r="T183" s="42"/>
      <c r="U183" s="42"/>
      <c r="V183" s="42"/>
      <c r="W183" s="42"/>
      <c r="X183" s="42"/>
      <c r="Y183" s="42"/>
      <c r="Z183" s="42"/>
      <c r="AA183" s="42"/>
      <c r="AB183" s="42"/>
      <c r="AC183" s="42"/>
      <c r="AD183" s="42"/>
      <c r="AE183" s="42"/>
      <c r="AF183" s="49"/>
      <c r="AG183" s="49"/>
      <c r="AH183" s="49"/>
      <c r="AI183" s="1129"/>
      <c r="AJ183" s="49"/>
      <c r="AK183" s="49"/>
      <c r="AL183" s="49"/>
      <c r="AM183" s="49"/>
      <c r="AN183" s="1052"/>
      <c r="AO183" s="1053"/>
      <c r="AP183" s="1053"/>
      <c r="AQ183" s="1054"/>
      <c r="AR183" s="82"/>
      <c r="AS183" s="82"/>
      <c r="AT183" s="82"/>
      <c r="AU183" s="82"/>
      <c r="AV183" s="1132"/>
      <c r="AW183" s="1107"/>
      <c r="AX183" s="1180"/>
      <c r="AY183" s="1110"/>
      <c r="AZ183" s="1111"/>
      <c r="BA183" s="2"/>
    </row>
    <row r="184" spans="2:53" ht="23.25" customHeight="1" x14ac:dyDescent="0.2">
      <c r="B184" s="1112" t="s">
        <v>188</v>
      </c>
      <c r="C184" s="1114"/>
      <c r="D184" s="41"/>
      <c r="E184" s="41"/>
      <c r="F184" s="41"/>
      <c r="G184" s="41"/>
      <c r="H184" s="41"/>
      <c r="I184" s="41"/>
      <c r="J184" s="41"/>
      <c r="K184" s="1116"/>
      <c r="L184" s="1117"/>
      <c r="M184" s="1117"/>
      <c r="N184" s="1117"/>
      <c r="O184" s="1117"/>
      <c r="P184" s="1117"/>
      <c r="Q184" s="1117"/>
      <c r="R184" s="1117"/>
      <c r="S184" s="1117"/>
      <c r="T184" s="1117"/>
      <c r="U184" s="1117"/>
      <c r="V184" s="1117"/>
      <c r="W184" s="1117"/>
      <c r="X184" s="1117"/>
      <c r="Y184" s="1117"/>
      <c r="Z184" s="1117"/>
      <c r="AA184" s="1117"/>
      <c r="AB184" s="1117"/>
      <c r="AC184" s="1117"/>
      <c r="AD184" s="1117"/>
      <c r="AE184" s="1118"/>
      <c r="AF184" s="996"/>
      <c r="AG184" s="996"/>
      <c r="AH184" s="996"/>
      <c r="AI184" s="1106"/>
      <c r="AJ184" s="1120"/>
      <c r="AK184" s="1120"/>
      <c r="AL184" s="1121"/>
      <c r="AM184" s="1122"/>
      <c r="AN184" s="1055"/>
      <c r="AO184" s="1056"/>
      <c r="AP184" s="1056"/>
      <c r="AQ184" s="1057"/>
      <c r="AR184" s="1102"/>
      <c r="AS184" s="1103"/>
      <c r="AT184" s="1102"/>
      <c r="AU184" s="1103"/>
      <c r="AV184" s="1181"/>
      <c r="AW184" s="1106"/>
      <c r="AX184" s="1179"/>
      <c r="AY184" s="1108"/>
      <c r="AZ184" s="1109"/>
      <c r="BA184" s="2"/>
    </row>
    <row r="185" spans="2:53" ht="6" customHeight="1" x14ac:dyDescent="0.2">
      <c r="B185" s="1127"/>
      <c r="C185" s="1114"/>
      <c r="D185" s="84"/>
      <c r="E185" s="85"/>
      <c r="F185" s="85"/>
      <c r="G185" s="85"/>
      <c r="H185" s="85"/>
      <c r="I185" s="85"/>
      <c r="J185" s="85"/>
      <c r="K185" s="42"/>
      <c r="L185" s="42"/>
      <c r="M185" s="42"/>
      <c r="N185" s="42"/>
      <c r="O185" s="42"/>
      <c r="P185" s="42"/>
      <c r="Q185" s="42"/>
      <c r="R185" s="42"/>
      <c r="S185" s="42"/>
      <c r="T185" s="42"/>
      <c r="U185" s="42"/>
      <c r="V185" s="42"/>
      <c r="W185" s="42"/>
      <c r="X185" s="42"/>
      <c r="Y185" s="42"/>
      <c r="Z185" s="42"/>
      <c r="AA185" s="42"/>
      <c r="AB185" s="42"/>
      <c r="AC185" s="42"/>
      <c r="AD185" s="42"/>
      <c r="AE185" s="42"/>
      <c r="AF185" s="49"/>
      <c r="AG185" s="49"/>
      <c r="AH185" s="49"/>
      <c r="AI185" s="1129"/>
      <c r="AJ185" s="49"/>
      <c r="AK185" s="49"/>
      <c r="AL185" s="49"/>
      <c r="AM185" s="49"/>
      <c r="AN185" s="1052"/>
      <c r="AO185" s="1053"/>
      <c r="AP185" s="1053"/>
      <c r="AQ185" s="1054"/>
      <c r="AR185" s="82"/>
      <c r="AS185" s="82"/>
      <c r="AT185" s="82"/>
      <c r="AU185" s="82"/>
      <c r="AV185" s="1132"/>
      <c r="AW185" s="1107"/>
      <c r="AX185" s="1180"/>
      <c r="AY185" s="1110"/>
      <c r="AZ185" s="1111"/>
      <c r="BA185" s="2"/>
    </row>
    <row r="186" spans="2:53" ht="23.25" customHeight="1" x14ac:dyDescent="0.2">
      <c r="B186" s="1112" t="s">
        <v>189</v>
      </c>
      <c r="C186" s="1114"/>
      <c r="D186" s="41"/>
      <c r="E186" s="41"/>
      <c r="F186" s="41"/>
      <c r="G186" s="41"/>
      <c r="H186" s="41"/>
      <c r="I186" s="41"/>
      <c r="J186" s="41"/>
      <c r="K186" s="1116"/>
      <c r="L186" s="1117"/>
      <c r="M186" s="1117"/>
      <c r="N186" s="1117"/>
      <c r="O186" s="1117"/>
      <c r="P186" s="1117"/>
      <c r="Q186" s="1117"/>
      <c r="R186" s="1117"/>
      <c r="S186" s="1117"/>
      <c r="T186" s="1117"/>
      <c r="U186" s="1117"/>
      <c r="V186" s="1117"/>
      <c r="W186" s="1117"/>
      <c r="X186" s="1117"/>
      <c r="Y186" s="1117"/>
      <c r="Z186" s="1117"/>
      <c r="AA186" s="1117"/>
      <c r="AB186" s="1117"/>
      <c r="AC186" s="1117"/>
      <c r="AD186" s="1117"/>
      <c r="AE186" s="1118"/>
      <c r="AF186" s="996"/>
      <c r="AG186" s="996"/>
      <c r="AH186" s="996"/>
      <c r="AI186" s="1106"/>
      <c r="AJ186" s="1120"/>
      <c r="AK186" s="1120"/>
      <c r="AL186" s="1121"/>
      <c r="AM186" s="1122"/>
      <c r="AN186" s="1055"/>
      <c r="AO186" s="1056"/>
      <c r="AP186" s="1056"/>
      <c r="AQ186" s="1057"/>
      <c r="AR186" s="1102"/>
      <c r="AS186" s="1103"/>
      <c r="AT186" s="1102"/>
      <c r="AU186" s="1103"/>
      <c r="AV186" s="1181"/>
      <c r="AW186" s="1106"/>
      <c r="AX186" s="1179"/>
      <c r="AY186" s="1108"/>
      <c r="AZ186" s="1109"/>
      <c r="BA186" s="2"/>
    </row>
    <row r="187" spans="2:53" ht="6" customHeight="1" x14ac:dyDescent="0.2">
      <c r="B187" s="1127"/>
      <c r="C187" s="1114"/>
      <c r="D187" s="84"/>
      <c r="E187" s="85"/>
      <c r="F187" s="85"/>
      <c r="G187" s="85"/>
      <c r="H187" s="85"/>
      <c r="I187" s="85"/>
      <c r="J187" s="85"/>
      <c r="K187" s="42"/>
      <c r="L187" s="42"/>
      <c r="M187" s="42"/>
      <c r="N187" s="42"/>
      <c r="O187" s="42"/>
      <c r="P187" s="42"/>
      <c r="Q187" s="42"/>
      <c r="R187" s="42"/>
      <c r="S187" s="42"/>
      <c r="T187" s="42"/>
      <c r="U187" s="42"/>
      <c r="V187" s="42"/>
      <c r="W187" s="42"/>
      <c r="X187" s="42"/>
      <c r="Y187" s="42"/>
      <c r="Z187" s="42"/>
      <c r="AA187" s="42"/>
      <c r="AB187" s="42"/>
      <c r="AC187" s="42"/>
      <c r="AD187" s="42"/>
      <c r="AE187" s="42"/>
      <c r="AF187" s="49"/>
      <c r="AG187" s="49"/>
      <c r="AH187" s="49"/>
      <c r="AI187" s="1129"/>
      <c r="AJ187" s="49"/>
      <c r="AK187" s="49"/>
      <c r="AL187" s="49"/>
      <c r="AM187" s="49"/>
      <c r="AN187" s="1052"/>
      <c r="AO187" s="1053"/>
      <c r="AP187" s="1053"/>
      <c r="AQ187" s="1054"/>
      <c r="AR187" s="82"/>
      <c r="AS187" s="82"/>
      <c r="AT187" s="82"/>
      <c r="AU187" s="82"/>
      <c r="AV187" s="1132"/>
      <c r="AW187" s="1107"/>
      <c r="AX187" s="1180"/>
      <c r="AY187" s="1110"/>
      <c r="AZ187" s="1111"/>
      <c r="BA187" s="2"/>
    </row>
    <row r="188" spans="2:53" ht="23.25" customHeight="1" x14ac:dyDescent="0.2">
      <c r="B188" s="1112" t="s">
        <v>190</v>
      </c>
      <c r="C188" s="1114"/>
      <c r="D188" s="41"/>
      <c r="E188" s="41"/>
      <c r="F188" s="41"/>
      <c r="G188" s="41"/>
      <c r="H188" s="41"/>
      <c r="I188" s="41"/>
      <c r="J188" s="41"/>
      <c r="K188" s="1116"/>
      <c r="L188" s="1117"/>
      <c r="M188" s="1117"/>
      <c r="N188" s="1117"/>
      <c r="O188" s="1117"/>
      <c r="P188" s="1117"/>
      <c r="Q188" s="1117"/>
      <c r="R188" s="1117"/>
      <c r="S188" s="1117"/>
      <c r="T188" s="1117"/>
      <c r="U188" s="1117"/>
      <c r="V188" s="1117"/>
      <c r="W188" s="1117"/>
      <c r="X188" s="1117"/>
      <c r="Y188" s="1117"/>
      <c r="Z188" s="1117"/>
      <c r="AA188" s="1117"/>
      <c r="AB188" s="1117"/>
      <c r="AC188" s="1117"/>
      <c r="AD188" s="1117"/>
      <c r="AE188" s="1118"/>
      <c r="AF188" s="996"/>
      <c r="AG188" s="996"/>
      <c r="AH188" s="996"/>
      <c r="AI188" s="1106"/>
      <c r="AJ188" s="1120"/>
      <c r="AK188" s="1120"/>
      <c r="AL188" s="1121"/>
      <c r="AM188" s="1122"/>
      <c r="AN188" s="1055"/>
      <c r="AO188" s="1056"/>
      <c r="AP188" s="1056"/>
      <c r="AQ188" s="1057"/>
      <c r="AR188" s="1102"/>
      <c r="AS188" s="1103"/>
      <c r="AT188" s="1102"/>
      <c r="AU188" s="1103"/>
      <c r="AV188" s="1181"/>
      <c r="AW188" s="1106"/>
      <c r="AX188" s="1179"/>
      <c r="AY188" s="1108"/>
      <c r="AZ188" s="1109"/>
      <c r="BA188" s="2"/>
    </row>
    <row r="189" spans="2:53" ht="6" customHeight="1" x14ac:dyDescent="0.2">
      <c r="B189" s="1127"/>
      <c r="C189" s="1114"/>
      <c r="D189" s="84"/>
      <c r="E189" s="85"/>
      <c r="F189" s="85"/>
      <c r="G189" s="85"/>
      <c r="H189" s="85"/>
      <c r="I189" s="85"/>
      <c r="J189" s="85"/>
      <c r="K189" s="42"/>
      <c r="L189" s="42"/>
      <c r="M189" s="42"/>
      <c r="N189" s="42"/>
      <c r="O189" s="42"/>
      <c r="P189" s="42"/>
      <c r="Q189" s="42"/>
      <c r="R189" s="42"/>
      <c r="S189" s="42"/>
      <c r="T189" s="42"/>
      <c r="U189" s="42"/>
      <c r="V189" s="42"/>
      <c r="W189" s="42"/>
      <c r="X189" s="42"/>
      <c r="Y189" s="42"/>
      <c r="Z189" s="42"/>
      <c r="AA189" s="42"/>
      <c r="AB189" s="42"/>
      <c r="AC189" s="42"/>
      <c r="AD189" s="42"/>
      <c r="AE189" s="42"/>
      <c r="AF189" s="49"/>
      <c r="AG189" s="49"/>
      <c r="AH189" s="49"/>
      <c r="AI189" s="1129"/>
      <c r="AJ189" s="49"/>
      <c r="AK189" s="49"/>
      <c r="AL189" s="49"/>
      <c r="AM189" s="49"/>
      <c r="AN189" s="1052"/>
      <c r="AO189" s="1053"/>
      <c r="AP189" s="1053"/>
      <c r="AQ189" s="1054"/>
      <c r="AR189" s="82"/>
      <c r="AS189" s="82"/>
      <c r="AT189" s="82"/>
      <c r="AU189" s="82"/>
      <c r="AV189" s="1132"/>
      <c r="AW189" s="1107"/>
      <c r="AX189" s="1180"/>
      <c r="AY189" s="1110"/>
      <c r="AZ189" s="1111"/>
      <c r="BA189" s="2"/>
    </row>
    <row r="190" spans="2:53" ht="23.25" customHeight="1" x14ac:dyDescent="0.2">
      <c r="B190" s="1112" t="s">
        <v>191</v>
      </c>
      <c r="C190" s="1114"/>
      <c r="D190" s="41"/>
      <c r="E190" s="41"/>
      <c r="F190" s="41"/>
      <c r="G190" s="41"/>
      <c r="H190" s="41"/>
      <c r="I190" s="41"/>
      <c r="J190" s="41"/>
      <c r="K190" s="1116"/>
      <c r="L190" s="1117"/>
      <c r="M190" s="1117"/>
      <c r="N190" s="1117"/>
      <c r="O190" s="1117"/>
      <c r="P190" s="1117"/>
      <c r="Q190" s="1117"/>
      <c r="R190" s="1117"/>
      <c r="S190" s="1117"/>
      <c r="T190" s="1117"/>
      <c r="U190" s="1117"/>
      <c r="V190" s="1117"/>
      <c r="W190" s="1117"/>
      <c r="X190" s="1117"/>
      <c r="Y190" s="1117"/>
      <c r="Z190" s="1117"/>
      <c r="AA190" s="1117"/>
      <c r="AB190" s="1117"/>
      <c r="AC190" s="1117"/>
      <c r="AD190" s="1117"/>
      <c r="AE190" s="1118"/>
      <c r="AF190" s="996"/>
      <c r="AG190" s="996"/>
      <c r="AH190" s="996"/>
      <c r="AI190" s="1106"/>
      <c r="AJ190" s="1120"/>
      <c r="AK190" s="1120"/>
      <c r="AL190" s="1121"/>
      <c r="AM190" s="1122"/>
      <c r="AN190" s="1055"/>
      <c r="AO190" s="1056"/>
      <c r="AP190" s="1056"/>
      <c r="AQ190" s="1057"/>
      <c r="AR190" s="1102"/>
      <c r="AS190" s="1103"/>
      <c r="AT190" s="1102"/>
      <c r="AU190" s="1103"/>
      <c r="AV190" s="1181"/>
      <c r="AW190" s="1106"/>
      <c r="AX190" s="1179"/>
      <c r="AY190" s="1108"/>
      <c r="AZ190" s="1109"/>
      <c r="BA190" s="2"/>
    </row>
    <row r="191" spans="2:53" ht="6" customHeight="1" x14ac:dyDescent="0.2">
      <c r="B191" s="1127"/>
      <c r="C191" s="1114"/>
      <c r="D191" s="84"/>
      <c r="E191" s="85"/>
      <c r="F191" s="85"/>
      <c r="G191" s="85"/>
      <c r="H191" s="85"/>
      <c r="I191" s="85"/>
      <c r="J191" s="85"/>
      <c r="K191" s="42"/>
      <c r="L191" s="42"/>
      <c r="M191" s="42"/>
      <c r="N191" s="42"/>
      <c r="O191" s="42"/>
      <c r="P191" s="42"/>
      <c r="Q191" s="42"/>
      <c r="R191" s="42"/>
      <c r="S191" s="42"/>
      <c r="T191" s="42"/>
      <c r="U191" s="42"/>
      <c r="V191" s="42"/>
      <c r="W191" s="42"/>
      <c r="X191" s="42"/>
      <c r="Y191" s="42"/>
      <c r="Z191" s="42"/>
      <c r="AA191" s="42"/>
      <c r="AB191" s="42"/>
      <c r="AC191" s="42"/>
      <c r="AD191" s="42"/>
      <c r="AE191" s="42"/>
      <c r="AF191" s="49"/>
      <c r="AG191" s="49"/>
      <c r="AH191" s="49"/>
      <c r="AI191" s="1129"/>
      <c r="AJ191" s="49"/>
      <c r="AK191" s="49"/>
      <c r="AL191" s="49"/>
      <c r="AM191" s="49"/>
      <c r="AN191" s="1052"/>
      <c r="AO191" s="1053"/>
      <c r="AP191" s="1053"/>
      <c r="AQ191" s="1054"/>
      <c r="AR191" s="82"/>
      <c r="AS191" s="82"/>
      <c r="AT191" s="82"/>
      <c r="AU191" s="82"/>
      <c r="AV191" s="1132"/>
      <c r="AW191" s="1107"/>
      <c r="AX191" s="1180"/>
      <c r="AY191" s="1110"/>
      <c r="AZ191" s="1111"/>
      <c r="BA191" s="2"/>
    </row>
    <row r="192" spans="2:53" ht="23.25" customHeight="1" x14ac:dyDescent="0.2">
      <c r="B192" s="1112" t="s">
        <v>192</v>
      </c>
      <c r="C192" s="1114"/>
      <c r="D192" s="41"/>
      <c r="E192" s="41"/>
      <c r="F192" s="41"/>
      <c r="G192" s="41"/>
      <c r="H192" s="41"/>
      <c r="I192" s="41"/>
      <c r="J192" s="41"/>
      <c r="K192" s="1116"/>
      <c r="L192" s="1117"/>
      <c r="M192" s="1117"/>
      <c r="N192" s="1117"/>
      <c r="O192" s="1117"/>
      <c r="P192" s="1117"/>
      <c r="Q192" s="1117"/>
      <c r="R192" s="1117"/>
      <c r="S192" s="1117"/>
      <c r="T192" s="1117"/>
      <c r="U192" s="1117"/>
      <c r="V192" s="1117"/>
      <c r="W192" s="1117"/>
      <c r="X192" s="1117"/>
      <c r="Y192" s="1117"/>
      <c r="Z192" s="1117"/>
      <c r="AA192" s="1117"/>
      <c r="AB192" s="1117"/>
      <c r="AC192" s="1117"/>
      <c r="AD192" s="1117"/>
      <c r="AE192" s="1118"/>
      <c r="AF192" s="996"/>
      <c r="AG192" s="996"/>
      <c r="AH192" s="996"/>
      <c r="AI192" s="1106"/>
      <c r="AJ192" s="1120"/>
      <c r="AK192" s="1120"/>
      <c r="AL192" s="1121"/>
      <c r="AM192" s="1122"/>
      <c r="AN192" s="1055"/>
      <c r="AO192" s="1056"/>
      <c r="AP192" s="1056"/>
      <c r="AQ192" s="1057"/>
      <c r="AR192" s="1102"/>
      <c r="AS192" s="1103"/>
      <c r="AT192" s="1102"/>
      <c r="AU192" s="1103"/>
      <c r="AV192" s="1181"/>
      <c r="AW192" s="1106"/>
      <c r="AX192" s="1179"/>
      <c r="AY192" s="1108"/>
      <c r="AZ192" s="1109"/>
      <c r="BA192" s="2"/>
    </row>
    <row r="193" spans="2:53" ht="6" customHeight="1" x14ac:dyDescent="0.2">
      <c r="B193" s="1127"/>
      <c r="C193" s="1114"/>
      <c r="D193" s="84"/>
      <c r="E193" s="85"/>
      <c r="F193" s="85"/>
      <c r="G193" s="85"/>
      <c r="H193" s="85"/>
      <c r="I193" s="85"/>
      <c r="J193" s="85"/>
      <c r="K193" s="42"/>
      <c r="L193" s="42"/>
      <c r="M193" s="42"/>
      <c r="N193" s="42"/>
      <c r="O193" s="42"/>
      <c r="P193" s="42"/>
      <c r="Q193" s="42"/>
      <c r="R193" s="42"/>
      <c r="S193" s="42"/>
      <c r="T193" s="42"/>
      <c r="U193" s="42"/>
      <c r="V193" s="42"/>
      <c r="W193" s="42"/>
      <c r="X193" s="42"/>
      <c r="Y193" s="42"/>
      <c r="Z193" s="42"/>
      <c r="AA193" s="42"/>
      <c r="AB193" s="42"/>
      <c r="AC193" s="42"/>
      <c r="AD193" s="42"/>
      <c r="AE193" s="42"/>
      <c r="AF193" s="49"/>
      <c r="AG193" s="49"/>
      <c r="AH193" s="49"/>
      <c r="AI193" s="1129"/>
      <c r="AJ193" s="49"/>
      <c r="AK193" s="49"/>
      <c r="AL193" s="49"/>
      <c r="AM193" s="49"/>
      <c r="AN193" s="1052"/>
      <c r="AO193" s="1053"/>
      <c r="AP193" s="1053"/>
      <c r="AQ193" s="1054"/>
      <c r="AR193" s="82"/>
      <c r="AS193" s="82"/>
      <c r="AT193" s="82"/>
      <c r="AU193" s="82"/>
      <c r="AV193" s="1132"/>
      <c r="AW193" s="1107"/>
      <c r="AX193" s="1180"/>
      <c r="AY193" s="1110"/>
      <c r="AZ193" s="1111"/>
      <c r="BA193" s="2"/>
    </row>
    <row r="194" spans="2:53" ht="23.25" customHeight="1" x14ac:dyDescent="0.2">
      <c r="B194" s="1112" t="s">
        <v>193</v>
      </c>
      <c r="C194" s="1114"/>
      <c r="D194" s="41"/>
      <c r="E194" s="41"/>
      <c r="F194" s="41"/>
      <c r="G194" s="41"/>
      <c r="H194" s="41"/>
      <c r="I194" s="41"/>
      <c r="J194" s="41"/>
      <c r="K194" s="1116"/>
      <c r="L194" s="1117"/>
      <c r="M194" s="1117"/>
      <c r="N194" s="1117"/>
      <c r="O194" s="1117"/>
      <c r="P194" s="1117"/>
      <c r="Q194" s="1117"/>
      <c r="R194" s="1117"/>
      <c r="S194" s="1117"/>
      <c r="T194" s="1117"/>
      <c r="U194" s="1117"/>
      <c r="V194" s="1117"/>
      <c r="W194" s="1117"/>
      <c r="X194" s="1117"/>
      <c r="Y194" s="1117"/>
      <c r="Z194" s="1117"/>
      <c r="AA194" s="1117"/>
      <c r="AB194" s="1117"/>
      <c r="AC194" s="1117"/>
      <c r="AD194" s="1117"/>
      <c r="AE194" s="1118"/>
      <c r="AF194" s="996"/>
      <c r="AG194" s="996"/>
      <c r="AH194" s="996"/>
      <c r="AI194" s="1106"/>
      <c r="AJ194" s="1120"/>
      <c r="AK194" s="1120"/>
      <c r="AL194" s="1121"/>
      <c r="AM194" s="1122"/>
      <c r="AN194" s="1055"/>
      <c r="AO194" s="1056"/>
      <c r="AP194" s="1056"/>
      <c r="AQ194" s="1057"/>
      <c r="AR194" s="1102"/>
      <c r="AS194" s="1103"/>
      <c r="AT194" s="1102"/>
      <c r="AU194" s="1103"/>
      <c r="AV194" s="1181"/>
      <c r="AW194" s="1106"/>
      <c r="AX194" s="1179"/>
      <c r="AY194" s="1108"/>
      <c r="AZ194" s="1109"/>
      <c r="BA194" s="2"/>
    </row>
    <row r="195" spans="2:53" ht="6" customHeight="1" x14ac:dyDescent="0.2">
      <c r="B195" s="1127"/>
      <c r="C195" s="1114"/>
      <c r="D195" s="84"/>
      <c r="E195" s="85"/>
      <c r="F195" s="85"/>
      <c r="G195" s="85"/>
      <c r="H195" s="85"/>
      <c r="I195" s="85"/>
      <c r="J195" s="85"/>
      <c r="K195" s="42"/>
      <c r="L195" s="42"/>
      <c r="M195" s="42"/>
      <c r="N195" s="42"/>
      <c r="O195" s="42"/>
      <c r="P195" s="42"/>
      <c r="Q195" s="42"/>
      <c r="R195" s="42"/>
      <c r="S195" s="42"/>
      <c r="T195" s="42"/>
      <c r="U195" s="42"/>
      <c r="V195" s="42"/>
      <c r="W195" s="42"/>
      <c r="X195" s="42"/>
      <c r="Y195" s="42"/>
      <c r="Z195" s="42"/>
      <c r="AA195" s="42"/>
      <c r="AB195" s="42"/>
      <c r="AC195" s="42"/>
      <c r="AD195" s="42"/>
      <c r="AE195" s="42"/>
      <c r="AF195" s="49"/>
      <c r="AG195" s="49"/>
      <c r="AH195" s="49"/>
      <c r="AI195" s="1129"/>
      <c r="AJ195" s="49"/>
      <c r="AK195" s="49"/>
      <c r="AL195" s="49"/>
      <c r="AM195" s="49"/>
      <c r="AN195" s="1052"/>
      <c r="AO195" s="1053"/>
      <c r="AP195" s="1053"/>
      <c r="AQ195" s="1054"/>
      <c r="AR195" s="82"/>
      <c r="AS195" s="82"/>
      <c r="AT195" s="82"/>
      <c r="AU195" s="82"/>
      <c r="AV195" s="1132"/>
      <c r="AW195" s="1107"/>
      <c r="AX195" s="1180"/>
      <c r="AY195" s="1110"/>
      <c r="AZ195" s="1111"/>
      <c r="BA195" s="2"/>
    </row>
    <row r="196" spans="2:53" ht="23.25" customHeight="1" x14ac:dyDescent="0.2">
      <c r="B196" s="1112" t="s">
        <v>194</v>
      </c>
      <c r="C196" s="1114"/>
      <c r="D196" s="43"/>
      <c r="E196" s="43"/>
      <c r="F196" s="43"/>
      <c r="G196" s="43"/>
      <c r="H196" s="43"/>
      <c r="I196" s="43"/>
      <c r="J196" s="43"/>
      <c r="K196" s="1116"/>
      <c r="L196" s="1117"/>
      <c r="M196" s="1117"/>
      <c r="N196" s="1117"/>
      <c r="O196" s="1117"/>
      <c r="P196" s="1117"/>
      <c r="Q196" s="1117"/>
      <c r="R196" s="1117"/>
      <c r="S196" s="1117"/>
      <c r="T196" s="1117"/>
      <c r="U196" s="1117"/>
      <c r="V196" s="1117"/>
      <c r="W196" s="1117"/>
      <c r="X196" s="1117"/>
      <c r="Y196" s="1117"/>
      <c r="Z196" s="1117"/>
      <c r="AA196" s="1117"/>
      <c r="AB196" s="1117"/>
      <c r="AC196" s="1117"/>
      <c r="AD196" s="1117"/>
      <c r="AE196" s="1118"/>
      <c r="AF196" s="1128"/>
      <c r="AG196" s="1128"/>
      <c r="AH196" s="1128"/>
      <c r="AI196" s="1106"/>
      <c r="AJ196" s="1130"/>
      <c r="AK196" s="1130"/>
      <c r="AL196" s="1121"/>
      <c r="AM196" s="1122"/>
      <c r="AN196" s="1055"/>
      <c r="AO196" s="1056"/>
      <c r="AP196" s="1056"/>
      <c r="AQ196" s="1057"/>
      <c r="AR196" s="1102"/>
      <c r="AS196" s="1103"/>
      <c r="AT196" s="1102"/>
      <c r="AU196" s="1103"/>
      <c r="AV196" s="1181"/>
      <c r="AW196" s="1106"/>
      <c r="AX196" s="1179"/>
      <c r="AY196" s="1108"/>
      <c r="AZ196" s="1109"/>
      <c r="BA196" s="2"/>
    </row>
    <row r="197" spans="2:53" ht="6" customHeight="1" x14ac:dyDescent="0.2">
      <c r="B197" s="1127"/>
      <c r="C197" s="1114"/>
      <c r="D197" s="84"/>
      <c r="E197" s="85"/>
      <c r="F197" s="85"/>
      <c r="G197" s="85"/>
      <c r="H197" s="85"/>
      <c r="I197" s="85"/>
      <c r="J197" s="85"/>
      <c r="K197" s="42"/>
      <c r="L197" s="42"/>
      <c r="M197" s="42"/>
      <c r="N197" s="42"/>
      <c r="O197" s="42"/>
      <c r="P197" s="42"/>
      <c r="Q197" s="42"/>
      <c r="R197" s="42"/>
      <c r="S197" s="42"/>
      <c r="T197" s="42"/>
      <c r="U197" s="42"/>
      <c r="V197" s="42"/>
      <c r="W197" s="42"/>
      <c r="X197" s="42"/>
      <c r="Y197" s="42"/>
      <c r="Z197" s="42"/>
      <c r="AA197" s="42"/>
      <c r="AB197" s="42"/>
      <c r="AC197" s="42"/>
      <c r="AD197" s="42"/>
      <c r="AE197" s="42"/>
      <c r="AF197" s="49"/>
      <c r="AG197" s="49"/>
      <c r="AH197" s="49"/>
      <c r="AI197" s="1129"/>
      <c r="AJ197" s="49"/>
      <c r="AK197" s="49"/>
      <c r="AL197" s="49"/>
      <c r="AM197" s="49"/>
      <c r="AN197" s="1052"/>
      <c r="AO197" s="1053"/>
      <c r="AP197" s="1053"/>
      <c r="AQ197" s="1054"/>
      <c r="AR197" s="82"/>
      <c r="AS197" s="82"/>
      <c r="AT197" s="82"/>
      <c r="AU197" s="82"/>
      <c r="AV197" s="1132"/>
      <c r="AW197" s="1107"/>
      <c r="AX197" s="1180"/>
      <c r="AY197" s="1110"/>
      <c r="AZ197" s="1111"/>
      <c r="BA197" s="2"/>
    </row>
    <row r="198" spans="2:53" ht="23.25" customHeight="1" x14ac:dyDescent="0.2">
      <c r="B198" s="1112" t="s">
        <v>195</v>
      </c>
      <c r="C198" s="1114"/>
      <c r="D198" s="41"/>
      <c r="E198" s="41"/>
      <c r="F198" s="41"/>
      <c r="G198" s="41"/>
      <c r="H198" s="41"/>
      <c r="I198" s="41"/>
      <c r="J198" s="41"/>
      <c r="K198" s="1116"/>
      <c r="L198" s="1117"/>
      <c r="M198" s="1117"/>
      <c r="N198" s="1117"/>
      <c r="O198" s="1117"/>
      <c r="P198" s="1117"/>
      <c r="Q198" s="1117"/>
      <c r="R198" s="1117"/>
      <c r="S198" s="1117"/>
      <c r="T198" s="1117"/>
      <c r="U198" s="1117"/>
      <c r="V198" s="1117"/>
      <c r="W198" s="1117"/>
      <c r="X198" s="1117"/>
      <c r="Y198" s="1117"/>
      <c r="Z198" s="1117"/>
      <c r="AA198" s="1117"/>
      <c r="AB198" s="1117"/>
      <c r="AC198" s="1117"/>
      <c r="AD198" s="1117"/>
      <c r="AE198" s="1118"/>
      <c r="AF198" s="996"/>
      <c r="AG198" s="996"/>
      <c r="AH198" s="996"/>
      <c r="AI198" s="1106"/>
      <c r="AJ198" s="1120"/>
      <c r="AK198" s="1120"/>
      <c r="AL198" s="1121"/>
      <c r="AM198" s="1122"/>
      <c r="AN198" s="1055"/>
      <c r="AO198" s="1056"/>
      <c r="AP198" s="1056"/>
      <c r="AQ198" s="1057"/>
      <c r="AR198" s="1102"/>
      <c r="AS198" s="1103"/>
      <c r="AT198" s="1102"/>
      <c r="AU198" s="1103"/>
      <c r="AV198" s="1181"/>
      <c r="AW198" s="1106"/>
      <c r="AX198" s="1179"/>
      <c r="AY198" s="1108"/>
      <c r="AZ198" s="1109"/>
      <c r="BA198" s="2"/>
    </row>
    <row r="199" spans="2:53" ht="6" customHeight="1" thickBot="1" x14ac:dyDescent="0.25">
      <c r="B199" s="1113"/>
      <c r="C199" s="1115"/>
      <c r="D199" s="86"/>
      <c r="E199" s="86"/>
      <c r="F199" s="86"/>
      <c r="G199" s="86"/>
      <c r="H199" s="86"/>
      <c r="I199" s="86"/>
      <c r="J199" s="86"/>
      <c r="K199" s="44"/>
      <c r="L199" s="44"/>
      <c r="M199" s="44"/>
      <c r="N199" s="44"/>
      <c r="O199" s="44"/>
      <c r="P199" s="44"/>
      <c r="Q199" s="44"/>
      <c r="R199" s="44"/>
      <c r="S199" s="44"/>
      <c r="T199" s="44"/>
      <c r="U199" s="44"/>
      <c r="V199" s="44"/>
      <c r="W199" s="44"/>
      <c r="X199" s="44"/>
      <c r="Y199" s="44"/>
      <c r="Z199" s="44"/>
      <c r="AA199" s="44"/>
      <c r="AB199" s="44"/>
      <c r="AC199" s="44"/>
      <c r="AD199" s="44"/>
      <c r="AE199" s="44"/>
      <c r="AF199" s="50"/>
      <c r="AG199" s="50"/>
      <c r="AH199" s="50"/>
      <c r="AI199" s="1119"/>
      <c r="AJ199" s="50"/>
      <c r="AK199" s="50"/>
      <c r="AL199" s="50"/>
      <c r="AM199" s="50"/>
      <c r="AN199" s="1058"/>
      <c r="AO199" s="1059"/>
      <c r="AP199" s="1059"/>
      <c r="AQ199" s="1060"/>
      <c r="AR199" s="83"/>
      <c r="AS199" s="83"/>
      <c r="AT199" s="83"/>
      <c r="AU199" s="83"/>
      <c r="AV199" s="1182"/>
      <c r="AW199" s="1124"/>
      <c r="AX199" s="1183"/>
      <c r="AY199" s="1125"/>
      <c r="AZ199" s="1126"/>
      <c r="BA199" s="2"/>
    </row>
    <row r="200" spans="2:53" ht="23.25" customHeight="1" x14ac:dyDescent="0.2">
      <c r="C200" s="104"/>
      <c r="D200" s="45"/>
      <c r="E200" s="45"/>
      <c r="F200" s="45"/>
      <c r="G200" s="45"/>
      <c r="H200" s="45"/>
      <c r="I200" s="45"/>
      <c r="J200" s="45"/>
      <c r="K200" s="45"/>
      <c r="L200" s="45"/>
      <c r="M200" s="45"/>
      <c r="N200" s="45"/>
      <c r="O200" s="45"/>
      <c r="P200" s="45"/>
      <c r="Q200" s="45"/>
      <c r="R200" s="45"/>
      <c r="S200" s="45"/>
      <c r="T200" s="45"/>
      <c r="U200" s="45"/>
      <c r="V200" s="45"/>
      <c r="W200" s="1087" t="s">
        <v>15</v>
      </c>
      <c r="X200" s="1088"/>
      <c r="Y200" s="1088"/>
      <c r="Z200" s="1088"/>
      <c r="AA200" s="1088"/>
      <c r="AB200" s="1088"/>
      <c r="AC200" s="1088"/>
      <c r="AD200" s="1088"/>
      <c r="AE200" s="1089"/>
      <c r="AF200" s="1093">
        <f>SUM(AF160:AH199)</f>
        <v>0</v>
      </c>
      <c r="AG200" s="1094"/>
      <c r="AH200" s="1095"/>
      <c r="AI200" s="1096"/>
      <c r="AJ200" s="1097"/>
      <c r="AK200" s="1097"/>
      <c r="AL200" s="1097"/>
      <c r="AM200" s="1098"/>
      <c r="AN200" s="1085">
        <f t="shared" ref="AN200" si="7">SUM(AN160:AN199)</f>
        <v>0</v>
      </c>
      <c r="AO200" s="127"/>
      <c r="AP200" s="127"/>
      <c r="AQ200" s="127"/>
      <c r="AR200" s="5"/>
      <c r="AS200" s="5"/>
      <c r="AT200" s="5"/>
      <c r="AU200" s="5"/>
      <c r="AV200" s="5"/>
      <c r="AW200" s="4"/>
      <c r="AX200" s="4"/>
      <c r="AY200" s="4"/>
      <c r="AZ200" s="4"/>
    </row>
    <row r="201" spans="2:53" ht="5.25" customHeight="1" thickBot="1" x14ac:dyDescent="0.2">
      <c r="C201" s="4"/>
      <c r="D201" s="45"/>
      <c r="E201" s="45"/>
      <c r="F201" s="45"/>
      <c r="G201" s="45"/>
      <c r="H201" s="45"/>
      <c r="I201" s="45"/>
      <c r="J201" s="45"/>
      <c r="K201" s="45"/>
      <c r="L201" s="45"/>
      <c r="M201" s="45"/>
      <c r="N201" s="45"/>
      <c r="O201" s="45"/>
      <c r="P201" s="45"/>
      <c r="Q201" s="45"/>
      <c r="R201" s="45"/>
      <c r="S201" s="45"/>
      <c r="T201" s="45"/>
      <c r="U201" s="45"/>
      <c r="V201" s="45"/>
      <c r="W201" s="1090"/>
      <c r="X201" s="1091"/>
      <c r="Y201" s="1091"/>
      <c r="Z201" s="1091"/>
      <c r="AA201" s="1091"/>
      <c r="AB201" s="1091"/>
      <c r="AC201" s="1091"/>
      <c r="AD201" s="1091"/>
      <c r="AE201" s="1092"/>
      <c r="AF201" s="147"/>
      <c r="AG201" s="147"/>
      <c r="AH201" s="147"/>
      <c r="AI201" s="1099"/>
      <c r="AJ201" s="1100"/>
      <c r="AK201" s="1100"/>
      <c r="AL201" s="1100"/>
      <c r="AM201" s="1101"/>
      <c r="AN201" s="1086"/>
      <c r="AO201" s="127"/>
      <c r="AP201" s="127"/>
      <c r="AQ201" s="127"/>
      <c r="AR201" s="5"/>
      <c r="AS201" s="5"/>
      <c r="AT201" s="5"/>
      <c r="AU201" s="5"/>
      <c r="AV201" s="5"/>
      <c r="AW201" s="4"/>
      <c r="AX201" s="4"/>
      <c r="AY201" s="4"/>
      <c r="AZ201" s="4"/>
    </row>
    <row r="202" spans="2:53" ht="7.5" customHeight="1" thickBot="1" x14ac:dyDescent="0.2">
      <c r="D202" s="1083" t="s">
        <v>251</v>
      </c>
      <c r="E202" s="1083"/>
      <c r="F202" s="1083"/>
      <c r="G202" s="1184">
        <f>G152</f>
        <v>2</v>
      </c>
      <c r="H202" s="1184"/>
      <c r="I202" s="1083" t="s">
        <v>0</v>
      </c>
      <c r="J202" s="1083"/>
      <c r="K202" s="1083"/>
      <c r="R202" s="1082" t="s">
        <v>17</v>
      </c>
      <c r="S202" s="1082"/>
      <c r="T202" s="1082"/>
      <c r="U202" s="1082"/>
      <c r="V202" s="1082"/>
      <c r="W202" s="1082"/>
      <c r="X202" s="1082"/>
      <c r="Y202" s="1082"/>
      <c r="Z202" s="1082"/>
      <c r="AA202" s="1082"/>
      <c r="AB202" s="1082"/>
      <c r="AC202" s="1082"/>
      <c r="AD202" s="1082"/>
      <c r="AE202" s="1082"/>
      <c r="AF202" s="1082"/>
      <c r="AG202" s="1082"/>
      <c r="AH202" s="1082"/>
      <c r="AI202" s="1082"/>
      <c r="AJ202" s="1082"/>
      <c r="AK202" s="1082"/>
      <c r="AL202" s="1082"/>
      <c r="AM202" s="1082"/>
      <c r="AN202" s="1082"/>
      <c r="AO202" s="1082"/>
      <c r="AP202" s="1082"/>
      <c r="AQ202" s="1082"/>
      <c r="AR202" s="1082"/>
      <c r="AS202" s="1082"/>
      <c r="BA202" s="1038" t="s">
        <v>22</v>
      </c>
    </row>
    <row r="203" spans="2:53" ht="7.5" customHeight="1" thickBot="1" x14ac:dyDescent="0.2">
      <c r="D203" s="1083"/>
      <c r="E203" s="1083"/>
      <c r="F203" s="1083"/>
      <c r="G203" s="1184"/>
      <c r="H203" s="1184"/>
      <c r="I203" s="1083"/>
      <c r="J203" s="1083"/>
      <c r="K203" s="1083"/>
      <c r="R203" s="1082"/>
      <c r="S203" s="1082"/>
      <c r="T203" s="1082"/>
      <c r="U203" s="1082"/>
      <c r="V203" s="1082"/>
      <c r="W203" s="1082"/>
      <c r="X203" s="1082"/>
      <c r="Y203" s="1082"/>
      <c r="Z203" s="1082"/>
      <c r="AA203" s="1082"/>
      <c r="AB203" s="1082"/>
      <c r="AC203" s="1082"/>
      <c r="AD203" s="1082"/>
      <c r="AE203" s="1082"/>
      <c r="AF203" s="1082"/>
      <c r="AG203" s="1082"/>
      <c r="AH203" s="1082"/>
      <c r="AI203" s="1082"/>
      <c r="AJ203" s="1082"/>
      <c r="AK203" s="1082"/>
      <c r="AL203" s="1082"/>
      <c r="AM203" s="1082"/>
      <c r="AN203" s="1082"/>
      <c r="AO203" s="1082"/>
      <c r="AP203" s="1082"/>
      <c r="AQ203" s="1082"/>
      <c r="AR203" s="1082"/>
      <c r="AS203" s="1082"/>
      <c r="AT203" s="1071" t="s">
        <v>2</v>
      </c>
      <c r="AU203" s="1072"/>
      <c r="AV203" s="1072"/>
      <c r="AW203" s="1072"/>
      <c r="AX203" s="1073"/>
      <c r="AY203" s="1077" t="str">
        <f>IF(AY153&gt;4,AY153,"不要")</f>
        <v>不要</v>
      </c>
      <c r="AZ203" s="1079" t="s">
        <v>3</v>
      </c>
      <c r="BA203" s="1038"/>
    </row>
    <row r="204" spans="2:53" ht="7.5" customHeight="1" x14ac:dyDescent="0.15">
      <c r="B204" s="1134" t="s">
        <v>113</v>
      </c>
      <c r="C204" s="1136" t="s">
        <v>1</v>
      </c>
      <c r="D204" s="1136"/>
      <c r="E204" s="1136"/>
      <c r="F204" s="1136"/>
      <c r="G204" s="1136"/>
      <c r="H204" s="1136"/>
      <c r="I204" s="1136"/>
      <c r="J204" s="1136"/>
      <c r="K204" s="1136"/>
      <c r="L204" s="1136"/>
      <c r="M204" s="1136"/>
      <c r="N204" s="1136"/>
      <c r="O204" s="1136"/>
      <c r="P204" s="1138"/>
      <c r="Q204" s="1139"/>
      <c r="R204" s="1082"/>
      <c r="S204" s="1082"/>
      <c r="T204" s="1082"/>
      <c r="U204" s="1082"/>
      <c r="V204" s="1082"/>
      <c r="W204" s="1082"/>
      <c r="X204" s="1082"/>
      <c r="Y204" s="1082"/>
      <c r="Z204" s="1082"/>
      <c r="AA204" s="1082"/>
      <c r="AB204" s="1082"/>
      <c r="AC204" s="1082"/>
      <c r="AD204" s="1082"/>
      <c r="AE204" s="1082"/>
      <c r="AF204" s="1082"/>
      <c r="AG204" s="1082"/>
      <c r="AH204" s="1082"/>
      <c r="AI204" s="1082"/>
      <c r="AJ204" s="1082"/>
      <c r="AK204" s="1082"/>
      <c r="AL204" s="1082"/>
      <c r="AM204" s="1082"/>
      <c r="AN204" s="1082"/>
      <c r="AO204" s="1082"/>
      <c r="AP204" s="1082"/>
      <c r="AQ204" s="1082"/>
      <c r="AR204" s="1082"/>
      <c r="AS204" s="1082"/>
      <c r="AT204" s="1074"/>
      <c r="AU204" s="1075"/>
      <c r="AV204" s="1075"/>
      <c r="AW204" s="1075"/>
      <c r="AX204" s="1076"/>
      <c r="AY204" s="1078"/>
      <c r="AZ204" s="1080"/>
      <c r="BA204" s="1038"/>
    </row>
    <row r="205" spans="2:53" ht="7.5" customHeight="1" x14ac:dyDescent="0.15">
      <c r="B205" s="1135"/>
      <c r="C205" s="1137"/>
      <c r="D205" s="1137"/>
      <c r="E205" s="1137"/>
      <c r="F205" s="1137"/>
      <c r="G205" s="1137"/>
      <c r="H205" s="1137"/>
      <c r="I205" s="1137"/>
      <c r="J205" s="1137"/>
      <c r="K205" s="1137"/>
      <c r="L205" s="1137"/>
      <c r="M205" s="1137"/>
      <c r="N205" s="1137"/>
      <c r="O205" s="1137"/>
      <c r="P205" s="1140"/>
      <c r="Q205" s="1141"/>
      <c r="R205" s="1082"/>
      <c r="S205" s="1082"/>
      <c r="T205" s="1082"/>
      <c r="U205" s="1082"/>
      <c r="V205" s="1082"/>
      <c r="W205" s="1082"/>
      <c r="X205" s="1082"/>
      <c r="Y205" s="1082"/>
      <c r="Z205" s="1082"/>
      <c r="AA205" s="1082"/>
      <c r="AB205" s="1082"/>
      <c r="AC205" s="1082"/>
      <c r="AD205" s="1082"/>
      <c r="AE205" s="1082"/>
      <c r="AF205" s="1082"/>
      <c r="AG205" s="1082"/>
      <c r="AH205" s="1082"/>
      <c r="AI205" s="1082"/>
      <c r="AJ205" s="1082"/>
      <c r="AK205" s="1082"/>
      <c r="AL205" s="1082"/>
      <c r="AM205" s="1082"/>
      <c r="AN205" s="1082"/>
      <c r="AO205" s="1082"/>
      <c r="AP205" s="1082"/>
      <c r="AQ205" s="1082"/>
      <c r="AR205" s="1082"/>
      <c r="AS205" s="1082"/>
      <c r="AT205" s="1142">
        <f>AT155</f>
        <v>0</v>
      </c>
      <c r="AU205" s="1143"/>
      <c r="AV205" s="1143"/>
      <c r="AW205" s="1143"/>
      <c r="AX205" s="1144"/>
      <c r="AY205" s="1078"/>
      <c r="AZ205" s="1080"/>
      <c r="BA205" s="1038"/>
    </row>
    <row r="206" spans="2:53" ht="23.25" customHeight="1" thickBot="1" x14ac:dyDescent="0.2">
      <c r="B206" s="144">
        <f t="shared" ref="B206:N206" si="8">B156</f>
        <v>0</v>
      </c>
      <c r="C206" s="31">
        <f t="shared" si="8"/>
        <v>0</v>
      </c>
      <c r="D206" s="31">
        <f t="shared" si="8"/>
        <v>0</v>
      </c>
      <c r="E206" s="31">
        <f t="shared" si="8"/>
        <v>0</v>
      </c>
      <c r="F206" s="31">
        <f t="shared" si="8"/>
        <v>0</v>
      </c>
      <c r="G206" s="31">
        <f t="shared" si="8"/>
        <v>0</v>
      </c>
      <c r="H206" s="31">
        <f t="shared" si="8"/>
        <v>0</v>
      </c>
      <c r="I206" s="31">
        <f t="shared" si="8"/>
        <v>0</v>
      </c>
      <c r="J206" s="31">
        <f t="shared" si="8"/>
        <v>0</v>
      </c>
      <c r="K206" s="31">
        <f t="shared" si="8"/>
        <v>0</v>
      </c>
      <c r="L206" s="31">
        <f t="shared" si="8"/>
        <v>0</v>
      </c>
      <c r="M206" s="31">
        <f t="shared" si="8"/>
        <v>0</v>
      </c>
      <c r="N206" s="31">
        <f t="shared" si="8"/>
        <v>0</v>
      </c>
      <c r="O206" s="18">
        <f>O156</f>
        <v>0</v>
      </c>
      <c r="P206" s="145"/>
      <c r="Q206" s="146"/>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1145"/>
      <c r="AU206" s="1146"/>
      <c r="AV206" s="1146"/>
      <c r="AW206" s="1146"/>
      <c r="AX206" s="1147"/>
      <c r="AY206" s="19">
        <v>5</v>
      </c>
      <c r="AZ206" s="6" t="s">
        <v>4</v>
      </c>
      <c r="BA206" s="1038"/>
    </row>
    <row r="207" spans="2:53" ht="24" customHeight="1" x14ac:dyDescent="0.15">
      <c r="B207" s="1148" t="s">
        <v>5</v>
      </c>
      <c r="C207" s="1150" t="s">
        <v>6</v>
      </c>
      <c r="D207" s="1152" t="s">
        <v>107</v>
      </c>
      <c r="E207" s="1153"/>
      <c r="F207" s="1153"/>
      <c r="G207" s="1153"/>
      <c r="H207" s="1153"/>
      <c r="I207" s="1153"/>
      <c r="J207" s="1154"/>
      <c r="K207" s="1158" t="s">
        <v>7</v>
      </c>
      <c r="L207" s="1158"/>
      <c r="M207" s="1158"/>
      <c r="N207" s="1158"/>
      <c r="O207" s="1158"/>
      <c r="P207" s="1158"/>
      <c r="Q207" s="1158"/>
      <c r="R207" s="1158"/>
      <c r="S207" s="1158"/>
      <c r="T207" s="1158"/>
      <c r="U207" s="1158"/>
      <c r="V207" s="1158"/>
      <c r="W207" s="1158"/>
      <c r="X207" s="1158"/>
      <c r="Y207" s="1158"/>
      <c r="Z207" s="1158"/>
      <c r="AA207" s="1158"/>
      <c r="AB207" s="1158"/>
      <c r="AC207" s="1158"/>
      <c r="AD207" s="1158"/>
      <c r="AE207" s="1158"/>
      <c r="AF207" s="1160" t="s">
        <v>8</v>
      </c>
      <c r="AG207" s="1161"/>
      <c r="AH207" s="1162"/>
      <c r="AI207" s="1166" t="s">
        <v>9</v>
      </c>
      <c r="AJ207" s="1167"/>
      <c r="AK207" s="1167"/>
      <c r="AL207" s="1167"/>
      <c r="AM207" s="1168"/>
      <c r="AN207" s="1065" t="s">
        <v>11</v>
      </c>
      <c r="AO207" s="1066"/>
      <c r="AP207" s="1066"/>
      <c r="AQ207" s="1067"/>
      <c r="AR207" s="1169" t="s">
        <v>10</v>
      </c>
      <c r="AS207" s="1169"/>
      <c r="AT207" s="1169" t="s">
        <v>18</v>
      </c>
      <c r="AU207" s="1169"/>
      <c r="AV207" s="1166" t="s">
        <v>19</v>
      </c>
      <c r="AW207" s="1168"/>
      <c r="AX207" s="1171" t="s">
        <v>24</v>
      </c>
      <c r="AY207" s="1171"/>
      <c r="AZ207" s="1172"/>
      <c r="BA207" s="1038"/>
    </row>
    <row r="208" spans="2:53" ht="24" customHeight="1" x14ac:dyDescent="0.15">
      <c r="B208" s="1149"/>
      <c r="C208" s="1151"/>
      <c r="D208" s="1155"/>
      <c r="E208" s="1156"/>
      <c r="F208" s="1156"/>
      <c r="G208" s="1156"/>
      <c r="H208" s="1156"/>
      <c r="I208" s="1156"/>
      <c r="J208" s="1157"/>
      <c r="K208" s="1159"/>
      <c r="L208" s="1159"/>
      <c r="M208" s="1159"/>
      <c r="N208" s="1159"/>
      <c r="O208" s="1159"/>
      <c r="P208" s="1159"/>
      <c r="Q208" s="1159"/>
      <c r="R208" s="1159"/>
      <c r="S208" s="1159"/>
      <c r="T208" s="1159"/>
      <c r="U208" s="1159"/>
      <c r="V208" s="1159"/>
      <c r="W208" s="1159"/>
      <c r="X208" s="1159"/>
      <c r="Y208" s="1159"/>
      <c r="Z208" s="1159"/>
      <c r="AA208" s="1159"/>
      <c r="AB208" s="1159"/>
      <c r="AC208" s="1159"/>
      <c r="AD208" s="1159"/>
      <c r="AE208" s="1159"/>
      <c r="AF208" s="1163"/>
      <c r="AG208" s="1164"/>
      <c r="AH208" s="1165"/>
      <c r="AI208" s="128" t="s">
        <v>12</v>
      </c>
      <c r="AJ208" s="1175" t="s">
        <v>13</v>
      </c>
      <c r="AK208" s="1176"/>
      <c r="AL208" s="1175" t="s">
        <v>14</v>
      </c>
      <c r="AM208" s="1176"/>
      <c r="AN208" s="1068"/>
      <c r="AO208" s="1069"/>
      <c r="AP208" s="1069"/>
      <c r="AQ208" s="1070"/>
      <c r="AR208" s="1170"/>
      <c r="AS208" s="1170"/>
      <c r="AT208" s="1170"/>
      <c r="AU208" s="1170"/>
      <c r="AV208" s="20" t="s">
        <v>20</v>
      </c>
      <c r="AW208" s="21" t="s">
        <v>21</v>
      </c>
      <c r="AX208" s="1173"/>
      <c r="AY208" s="1173"/>
      <c r="AZ208" s="1174"/>
      <c r="BA208" s="1038"/>
    </row>
    <row r="209" spans="2:58" s="69" customFormat="1" ht="11.25" customHeight="1" x14ac:dyDescent="0.15">
      <c r="B209" s="105"/>
      <c r="C209" s="106"/>
      <c r="D209" s="1187"/>
      <c r="E209" s="1187"/>
      <c r="F209" s="1187"/>
      <c r="G209" s="1187"/>
      <c r="H209" s="1187"/>
      <c r="I209" s="1187"/>
      <c r="J209" s="1188"/>
      <c r="K209" s="1049"/>
      <c r="L209" s="1050"/>
      <c r="M209" s="1050"/>
      <c r="N209" s="1050"/>
      <c r="O209" s="1050"/>
      <c r="P209" s="1050"/>
      <c r="Q209" s="1050"/>
      <c r="R209" s="1050"/>
      <c r="S209" s="1050"/>
      <c r="T209" s="1050"/>
      <c r="U209" s="1050"/>
      <c r="V209" s="1050"/>
      <c r="W209" s="1050"/>
      <c r="X209" s="1050"/>
      <c r="Y209" s="1050"/>
      <c r="Z209" s="1050"/>
      <c r="AA209" s="1050"/>
      <c r="AB209" s="1050"/>
      <c r="AC209" s="1050"/>
      <c r="AD209" s="1050"/>
      <c r="AE209" s="1051"/>
      <c r="AF209" s="1049"/>
      <c r="AG209" s="1050"/>
      <c r="AH209" s="1051"/>
      <c r="AI209" s="59"/>
      <c r="AJ209" s="1043"/>
      <c r="AK209" s="1199"/>
      <c r="AL209" s="1047"/>
      <c r="AM209" s="1048"/>
      <c r="AN209" s="107" t="s">
        <v>46</v>
      </c>
      <c r="AO209" s="108" t="s">
        <v>47</v>
      </c>
      <c r="AP209" s="108" t="s">
        <v>48</v>
      </c>
      <c r="AQ209" s="109" t="s">
        <v>49</v>
      </c>
      <c r="AR209" s="1043"/>
      <c r="AS209" s="1044"/>
      <c r="AT209" s="1045"/>
      <c r="AU209" s="1046"/>
      <c r="AV209" s="177"/>
      <c r="AW209" s="177"/>
      <c r="AX209" s="1039"/>
      <c r="AY209" s="1039"/>
      <c r="AZ209" s="1040"/>
      <c r="BA209" s="1038"/>
      <c r="BB209" s="1"/>
      <c r="BC209" s="102"/>
      <c r="BD209" s="1"/>
      <c r="BE209" s="1"/>
      <c r="BF209" s="1"/>
    </row>
    <row r="210" spans="2:58" ht="18.75" customHeight="1" x14ac:dyDescent="0.2">
      <c r="B210" s="1177" t="s">
        <v>157</v>
      </c>
      <c r="C210" s="1133"/>
      <c r="D210" s="1187"/>
      <c r="E210" s="1187"/>
      <c r="F210" s="1187"/>
      <c r="G210" s="1187"/>
      <c r="H210" s="1187"/>
      <c r="I210" s="1187"/>
      <c r="J210" s="1188"/>
      <c r="K210" s="1049"/>
      <c r="L210" s="1050"/>
      <c r="M210" s="1050"/>
      <c r="N210" s="1050"/>
      <c r="O210" s="1050"/>
      <c r="P210" s="1050"/>
      <c r="Q210" s="1050"/>
      <c r="R210" s="1050"/>
      <c r="S210" s="1050"/>
      <c r="T210" s="1050"/>
      <c r="U210" s="1050"/>
      <c r="V210" s="1050"/>
      <c r="W210" s="1050"/>
      <c r="X210" s="1050"/>
      <c r="Y210" s="1050"/>
      <c r="Z210" s="1050"/>
      <c r="AA210" s="1050"/>
      <c r="AB210" s="1050"/>
      <c r="AC210" s="1050"/>
      <c r="AD210" s="1050"/>
      <c r="AE210" s="1051"/>
      <c r="AF210" s="1049"/>
      <c r="AG210" s="1050"/>
      <c r="AH210" s="1051"/>
      <c r="AI210" s="1133"/>
      <c r="AJ210" s="1043"/>
      <c r="AK210" s="1199"/>
      <c r="AL210" s="1047"/>
      <c r="AM210" s="1048"/>
      <c r="AN210" s="1195"/>
      <c r="AO210" s="941"/>
      <c r="AP210" s="941"/>
      <c r="AQ210" s="1081"/>
      <c r="AR210" s="1043"/>
      <c r="AS210" s="1044"/>
      <c r="AT210" s="1045"/>
      <c r="AU210" s="1046"/>
      <c r="AV210" s="1131"/>
      <c r="AW210" s="1133"/>
      <c r="AX210" s="1039"/>
      <c r="AY210" s="1039"/>
      <c r="AZ210" s="1040"/>
      <c r="BA210" s="1038"/>
    </row>
    <row r="211" spans="2:58" ht="6" customHeight="1" x14ac:dyDescent="0.2">
      <c r="B211" s="1178"/>
      <c r="C211" s="1107"/>
      <c r="D211" s="84"/>
      <c r="E211" s="85"/>
      <c r="F211" s="85"/>
      <c r="G211" s="85"/>
      <c r="H211" s="85"/>
      <c r="I211" s="85"/>
      <c r="J211" s="85"/>
      <c r="K211" s="42"/>
      <c r="L211" s="42"/>
      <c r="M211" s="42"/>
      <c r="N211" s="42"/>
      <c r="O211" s="42"/>
      <c r="P211" s="42"/>
      <c r="Q211" s="42"/>
      <c r="R211" s="42"/>
      <c r="S211" s="42"/>
      <c r="T211" s="42"/>
      <c r="U211" s="42"/>
      <c r="V211" s="42"/>
      <c r="W211" s="42"/>
      <c r="X211" s="42"/>
      <c r="Y211" s="42"/>
      <c r="Z211" s="42"/>
      <c r="AA211" s="42"/>
      <c r="AB211" s="42"/>
      <c r="AC211" s="42"/>
      <c r="AD211" s="42"/>
      <c r="AE211" s="42"/>
      <c r="AF211" s="49"/>
      <c r="AG211" s="49"/>
      <c r="AH211" s="49"/>
      <c r="AI211" s="1107"/>
      <c r="AJ211" s="49"/>
      <c r="AK211" s="49"/>
      <c r="AL211" s="49"/>
      <c r="AM211" s="49"/>
      <c r="AN211" s="1052"/>
      <c r="AO211" s="1053"/>
      <c r="AP211" s="1053"/>
      <c r="AQ211" s="1054"/>
      <c r="AR211" s="82"/>
      <c r="AS211" s="82"/>
      <c r="AT211" s="82"/>
      <c r="AU211" s="82"/>
      <c r="AV211" s="1132"/>
      <c r="AW211" s="1107"/>
      <c r="AX211" s="1041"/>
      <c r="AY211" s="1041"/>
      <c r="AZ211" s="1042"/>
      <c r="BA211" s="1038"/>
    </row>
    <row r="212" spans="2:58" ht="23.25" customHeight="1" x14ac:dyDescent="0.2">
      <c r="B212" s="1112" t="s">
        <v>158</v>
      </c>
      <c r="C212" s="1114"/>
      <c r="D212" s="41"/>
      <c r="E212" s="41"/>
      <c r="F212" s="41"/>
      <c r="G212" s="41"/>
      <c r="H212" s="41"/>
      <c r="I212" s="41"/>
      <c r="J212" s="41"/>
      <c r="K212" s="1116"/>
      <c r="L212" s="1117"/>
      <c r="M212" s="1117"/>
      <c r="N212" s="1117"/>
      <c r="O212" s="1117"/>
      <c r="P212" s="1117"/>
      <c r="Q212" s="1117"/>
      <c r="R212" s="1117"/>
      <c r="S212" s="1117"/>
      <c r="T212" s="1117"/>
      <c r="U212" s="1117"/>
      <c r="V212" s="1117"/>
      <c r="W212" s="1117"/>
      <c r="X212" s="1117"/>
      <c r="Y212" s="1117"/>
      <c r="Z212" s="1117"/>
      <c r="AA212" s="1117"/>
      <c r="AB212" s="1117"/>
      <c r="AC212" s="1117"/>
      <c r="AD212" s="1117"/>
      <c r="AE212" s="1118"/>
      <c r="AF212" s="996"/>
      <c r="AG212" s="996"/>
      <c r="AH212" s="996"/>
      <c r="AI212" s="1106"/>
      <c r="AJ212" s="1120"/>
      <c r="AK212" s="1120"/>
      <c r="AL212" s="1121"/>
      <c r="AM212" s="1122"/>
      <c r="AN212" s="1055"/>
      <c r="AO212" s="1056"/>
      <c r="AP212" s="1056"/>
      <c r="AQ212" s="1057"/>
      <c r="AR212" s="1102"/>
      <c r="AS212" s="1103"/>
      <c r="AT212" s="1102"/>
      <c r="AU212" s="1103"/>
      <c r="AV212" s="1104"/>
      <c r="AW212" s="1106"/>
      <c r="AX212" s="1108"/>
      <c r="AY212" s="1108"/>
      <c r="AZ212" s="1109"/>
      <c r="BA212" s="1038"/>
    </row>
    <row r="213" spans="2:58" ht="6" customHeight="1" x14ac:dyDescent="0.2">
      <c r="B213" s="1127"/>
      <c r="C213" s="1114"/>
      <c r="D213" s="84"/>
      <c r="E213" s="85"/>
      <c r="F213" s="85"/>
      <c r="G213" s="85"/>
      <c r="H213" s="85"/>
      <c r="I213" s="85"/>
      <c r="J213" s="85"/>
      <c r="K213" s="42"/>
      <c r="L213" s="42"/>
      <c r="M213" s="42"/>
      <c r="N213" s="42"/>
      <c r="O213" s="42"/>
      <c r="P213" s="42"/>
      <c r="Q213" s="42"/>
      <c r="R213" s="42"/>
      <c r="S213" s="42"/>
      <c r="T213" s="42"/>
      <c r="U213" s="42"/>
      <c r="V213" s="42"/>
      <c r="W213" s="42"/>
      <c r="X213" s="42"/>
      <c r="Y213" s="42"/>
      <c r="Z213" s="42"/>
      <c r="AA213" s="42"/>
      <c r="AB213" s="42"/>
      <c r="AC213" s="42"/>
      <c r="AD213" s="42"/>
      <c r="AE213" s="42"/>
      <c r="AF213" s="49"/>
      <c r="AG213" s="49"/>
      <c r="AH213" s="49"/>
      <c r="AI213" s="1129"/>
      <c r="AJ213" s="49"/>
      <c r="AK213" s="49"/>
      <c r="AL213" s="49"/>
      <c r="AM213" s="49"/>
      <c r="AN213" s="1052"/>
      <c r="AO213" s="1053"/>
      <c r="AP213" s="1053"/>
      <c r="AQ213" s="1054"/>
      <c r="AR213" s="82"/>
      <c r="AS213" s="82"/>
      <c r="AT213" s="82"/>
      <c r="AU213" s="82"/>
      <c r="AV213" s="1105"/>
      <c r="AW213" s="1107"/>
      <c r="AX213" s="1110"/>
      <c r="AY213" s="1110"/>
      <c r="AZ213" s="1111"/>
      <c r="BA213" s="1038"/>
    </row>
    <row r="214" spans="2:58" ht="23.25" customHeight="1" x14ac:dyDescent="0.2">
      <c r="B214" s="1112" t="s">
        <v>159</v>
      </c>
      <c r="C214" s="1114"/>
      <c r="D214" s="41"/>
      <c r="E214" s="41"/>
      <c r="F214" s="41"/>
      <c r="G214" s="41"/>
      <c r="H214" s="41"/>
      <c r="I214" s="41"/>
      <c r="J214" s="41"/>
      <c r="K214" s="1116"/>
      <c r="L214" s="1117"/>
      <c r="M214" s="1117"/>
      <c r="N214" s="1117"/>
      <c r="O214" s="1117"/>
      <c r="P214" s="1117"/>
      <c r="Q214" s="1117"/>
      <c r="R214" s="1117"/>
      <c r="S214" s="1117"/>
      <c r="T214" s="1117"/>
      <c r="U214" s="1117"/>
      <c r="V214" s="1117"/>
      <c r="W214" s="1117"/>
      <c r="X214" s="1117"/>
      <c r="Y214" s="1117"/>
      <c r="Z214" s="1117"/>
      <c r="AA214" s="1117"/>
      <c r="AB214" s="1117"/>
      <c r="AC214" s="1117"/>
      <c r="AD214" s="1117"/>
      <c r="AE214" s="1118"/>
      <c r="AF214" s="996"/>
      <c r="AG214" s="996"/>
      <c r="AH214" s="996"/>
      <c r="AI214" s="1106"/>
      <c r="AJ214" s="1120"/>
      <c r="AK214" s="1120"/>
      <c r="AL214" s="1121"/>
      <c r="AM214" s="1122"/>
      <c r="AN214" s="1055"/>
      <c r="AO214" s="1056"/>
      <c r="AP214" s="1056"/>
      <c r="AQ214" s="1057"/>
      <c r="AR214" s="1102"/>
      <c r="AS214" s="1103"/>
      <c r="AT214" s="1102"/>
      <c r="AU214" s="1103"/>
      <c r="AV214" s="1104"/>
      <c r="AW214" s="1106"/>
      <c r="AX214" s="1108"/>
      <c r="AY214" s="1108"/>
      <c r="AZ214" s="1109"/>
      <c r="BA214" s="1038"/>
    </row>
    <row r="215" spans="2:58" ht="6" customHeight="1" x14ac:dyDescent="0.2">
      <c r="B215" s="1127"/>
      <c r="C215" s="1114"/>
      <c r="D215" s="84"/>
      <c r="E215" s="85"/>
      <c r="F215" s="85"/>
      <c r="G215" s="85"/>
      <c r="H215" s="85"/>
      <c r="I215" s="85"/>
      <c r="J215" s="85"/>
      <c r="K215" s="42"/>
      <c r="L215" s="42"/>
      <c r="M215" s="42"/>
      <c r="N215" s="42"/>
      <c r="O215" s="42"/>
      <c r="P215" s="42"/>
      <c r="Q215" s="42"/>
      <c r="R215" s="42"/>
      <c r="S215" s="42"/>
      <c r="T215" s="42"/>
      <c r="U215" s="42"/>
      <c r="V215" s="42"/>
      <c r="W215" s="42"/>
      <c r="X215" s="42"/>
      <c r="Y215" s="42"/>
      <c r="Z215" s="42"/>
      <c r="AA215" s="42"/>
      <c r="AB215" s="42"/>
      <c r="AC215" s="42"/>
      <c r="AD215" s="42"/>
      <c r="AE215" s="42"/>
      <c r="AF215" s="49"/>
      <c r="AG215" s="49"/>
      <c r="AH215" s="49"/>
      <c r="AI215" s="1129"/>
      <c r="AJ215" s="49"/>
      <c r="AK215" s="49"/>
      <c r="AL215" s="49"/>
      <c r="AM215" s="49"/>
      <c r="AN215" s="1052"/>
      <c r="AO215" s="1053"/>
      <c r="AP215" s="1053"/>
      <c r="AQ215" s="1054"/>
      <c r="AR215" s="82"/>
      <c r="AS215" s="82"/>
      <c r="AT215" s="82"/>
      <c r="AU215" s="82"/>
      <c r="AV215" s="1105"/>
      <c r="AW215" s="1107"/>
      <c r="AX215" s="1110"/>
      <c r="AY215" s="1110"/>
      <c r="AZ215" s="1111"/>
      <c r="BA215" s="1038"/>
    </row>
    <row r="216" spans="2:58" ht="23.25" customHeight="1" x14ac:dyDescent="0.2">
      <c r="B216" s="1112" t="s">
        <v>160</v>
      </c>
      <c r="C216" s="1114"/>
      <c r="D216" s="41"/>
      <c r="E216" s="41"/>
      <c r="F216" s="41"/>
      <c r="G216" s="41"/>
      <c r="H216" s="41"/>
      <c r="I216" s="41"/>
      <c r="J216" s="41"/>
      <c r="K216" s="1116"/>
      <c r="L216" s="1117"/>
      <c r="M216" s="1117"/>
      <c r="N216" s="1117"/>
      <c r="O216" s="1117"/>
      <c r="P216" s="1117"/>
      <c r="Q216" s="1117"/>
      <c r="R216" s="1117"/>
      <c r="S216" s="1117"/>
      <c r="T216" s="1117"/>
      <c r="U216" s="1117"/>
      <c r="V216" s="1117"/>
      <c r="W216" s="1117"/>
      <c r="X216" s="1117"/>
      <c r="Y216" s="1117"/>
      <c r="Z216" s="1117"/>
      <c r="AA216" s="1117"/>
      <c r="AB216" s="1117"/>
      <c r="AC216" s="1117"/>
      <c r="AD216" s="1117"/>
      <c r="AE216" s="1118"/>
      <c r="AF216" s="996"/>
      <c r="AG216" s="996"/>
      <c r="AH216" s="996"/>
      <c r="AI216" s="1106"/>
      <c r="AJ216" s="1120"/>
      <c r="AK216" s="1120"/>
      <c r="AL216" s="1121"/>
      <c r="AM216" s="1122"/>
      <c r="AN216" s="1055"/>
      <c r="AO216" s="1056"/>
      <c r="AP216" s="1056"/>
      <c r="AQ216" s="1057"/>
      <c r="AR216" s="1102"/>
      <c r="AS216" s="1103"/>
      <c r="AT216" s="1102"/>
      <c r="AU216" s="1103"/>
      <c r="AV216" s="1104"/>
      <c r="AW216" s="1106"/>
      <c r="AX216" s="1108"/>
      <c r="AY216" s="1108"/>
      <c r="AZ216" s="1109"/>
      <c r="BA216" s="1038"/>
    </row>
    <row r="217" spans="2:58" ht="6" customHeight="1" x14ac:dyDescent="0.2">
      <c r="B217" s="1127"/>
      <c r="C217" s="1114"/>
      <c r="D217" s="84"/>
      <c r="E217" s="85"/>
      <c r="F217" s="85"/>
      <c r="G217" s="85"/>
      <c r="H217" s="85"/>
      <c r="I217" s="85"/>
      <c r="J217" s="85"/>
      <c r="K217" s="42"/>
      <c r="L217" s="42"/>
      <c r="M217" s="42"/>
      <c r="N217" s="42"/>
      <c r="O217" s="42"/>
      <c r="P217" s="42"/>
      <c r="Q217" s="42"/>
      <c r="R217" s="42"/>
      <c r="S217" s="42"/>
      <c r="T217" s="42"/>
      <c r="U217" s="42"/>
      <c r="V217" s="42"/>
      <c r="W217" s="42"/>
      <c r="X217" s="42"/>
      <c r="Y217" s="42"/>
      <c r="Z217" s="42"/>
      <c r="AA217" s="42"/>
      <c r="AB217" s="42"/>
      <c r="AC217" s="42"/>
      <c r="AD217" s="42"/>
      <c r="AE217" s="42"/>
      <c r="AF217" s="49"/>
      <c r="AG217" s="49"/>
      <c r="AH217" s="49"/>
      <c r="AI217" s="1129"/>
      <c r="AJ217" s="49"/>
      <c r="AK217" s="49"/>
      <c r="AL217" s="49"/>
      <c r="AM217" s="49"/>
      <c r="AN217" s="1052"/>
      <c r="AO217" s="1053"/>
      <c r="AP217" s="1053"/>
      <c r="AQ217" s="1054"/>
      <c r="AR217" s="82"/>
      <c r="AS217" s="82"/>
      <c r="AT217" s="82"/>
      <c r="AU217" s="82"/>
      <c r="AV217" s="1105"/>
      <c r="AW217" s="1107"/>
      <c r="AX217" s="1110"/>
      <c r="AY217" s="1110"/>
      <c r="AZ217" s="1111"/>
      <c r="BA217" s="1038"/>
    </row>
    <row r="218" spans="2:58" ht="23.25" customHeight="1" x14ac:dyDescent="0.2">
      <c r="B218" s="1112" t="s">
        <v>161</v>
      </c>
      <c r="C218" s="1114"/>
      <c r="D218" s="41"/>
      <c r="E218" s="41"/>
      <c r="F218" s="41"/>
      <c r="G218" s="41"/>
      <c r="H218" s="41"/>
      <c r="I218" s="41"/>
      <c r="J218" s="41"/>
      <c r="K218" s="1116"/>
      <c r="L218" s="1117"/>
      <c r="M218" s="1117"/>
      <c r="N218" s="1117"/>
      <c r="O218" s="1117"/>
      <c r="P218" s="1117"/>
      <c r="Q218" s="1117"/>
      <c r="R218" s="1117"/>
      <c r="S218" s="1117"/>
      <c r="T218" s="1117"/>
      <c r="U218" s="1117"/>
      <c r="V218" s="1117"/>
      <c r="W218" s="1117"/>
      <c r="X218" s="1117"/>
      <c r="Y218" s="1117"/>
      <c r="Z218" s="1117"/>
      <c r="AA218" s="1117"/>
      <c r="AB218" s="1117"/>
      <c r="AC218" s="1117"/>
      <c r="AD218" s="1117"/>
      <c r="AE218" s="1118"/>
      <c r="AF218" s="996"/>
      <c r="AG218" s="996"/>
      <c r="AH218" s="996"/>
      <c r="AI218" s="1106"/>
      <c r="AJ218" s="1120"/>
      <c r="AK218" s="1120"/>
      <c r="AL218" s="1121"/>
      <c r="AM218" s="1122"/>
      <c r="AN218" s="1055"/>
      <c r="AO218" s="1056"/>
      <c r="AP218" s="1056"/>
      <c r="AQ218" s="1057"/>
      <c r="AR218" s="1102"/>
      <c r="AS218" s="1103"/>
      <c r="AT218" s="1102"/>
      <c r="AU218" s="1103"/>
      <c r="AV218" s="1104"/>
      <c r="AW218" s="1106"/>
      <c r="AX218" s="1108"/>
      <c r="AY218" s="1108"/>
      <c r="AZ218" s="1109"/>
      <c r="BA218" s="2"/>
    </row>
    <row r="219" spans="2:58" ht="6" customHeight="1" x14ac:dyDescent="0.2">
      <c r="B219" s="1127"/>
      <c r="C219" s="1114"/>
      <c r="D219" s="84"/>
      <c r="E219" s="85"/>
      <c r="F219" s="85"/>
      <c r="G219" s="85"/>
      <c r="H219" s="85"/>
      <c r="I219" s="85"/>
      <c r="J219" s="85"/>
      <c r="K219" s="42"/>
      <c r="L219" s="42"/>
      <c r="M219" s="42"/>
      <c r="N219" s="42"/>
      <c r="O219" s="42"/>
      <c r="P219" s="42"/>
      <c r="Q219" s="42"/>
      <c r="R219" s="42"/>
      <c r="S219" s="42"/>
      <c r="T219" s="42"/>
      <c r="U219" s="42"/>
      <c r="V219" s="42"/>
      <c r="W219" s="42"/>
      <c r="X219" s="42"/>
      <c r="Y219" s="42"/>
      <c r="Z219" s="42"/>
      <c r="AA219" s="42"/>
      <c r="AB219" s="42"/>
      <c r="AC219" s="42"/>
      <c r="AD219" s="42"/>
      <c r="AE219" s="42"/>
      <c r="AF219" s="49"/>
      <c r="AG219" s="49"/>
      <c r="AH219" s="49"/>
      <c r="AI219" s="1129"/>
      <c r="AJ219" s="49"/>
      <c r="AK219" s="49"/>
      <c r="AL219" s="49"/>
      <c r="AM219" s="49"/>
      <c r="AN219" s="1052"/>
      <c r="AO219" s="1053"/>
      <c r="AP219" s="1053"/>
      <c r="AQ219" s="1054"/>
      <c r="AR219" s="82"/>
      <c r="AS219" s="82"/>
      <c r="AT219" s="82"/>
      <c r="AU219" s="82"/>
      <c r="AV219" s="1105"/>
      <c r="AW219" s="1107"/>
      <c r="AX219" s="1110"/>
      <c r="AY219" s="1110"/>
      <c r="AZ219" s="1111"/>
      <c r="BA219" s="2"/>
    </row>
    <row r="220" spans="2:58" ht="23.25" customHeight="1" x14ac:dyDescent="0.2">
      <c r="B220" s="1112" t="s">
        <v>162</v>
      </c>
      <c r="C220" s="1114"/>
      <c r="D220" s="41"/>
      <c r="E220" s="41"/>
      <c r="F220" s="41"/>
      <c r="G220" s="41"/>
      <c r="H220" s="41"/>
      <c r="I220" s="41"/>
      <c r="J220" s="41"/>
      <c r="K220" s="1116"/>
      <c r="L220" s="1117"/>
      <c r="M220" s="1117"/>
      <c r="N220" s="1117"/>
      <c r="O220" s="1117"/>
      <c r="P220" s="1117"/>
      <c r="Q220" s="1117"/>
      <c r="R220" s="1117"/>
      <c r="S220" s="1117"/>
      <c r="T220" s="1117"/>
      <c r="U220" s="1117"/>
      <c r="V220" s="1117"/>
      <c r="W220" s="1117"/>
      <c r="X220" s="1117"/>
      <c r="Y220" s="1117"/>
      <c r="Z220" s="1117"/>
      <c r="AA220" s="1117"/>
      <c r="AB220" s="1117"/>
      <c r="AC220" s="1117"/>
      <c r="AD220" s="1117"/>
      <c r="AE220" s="1118"/>
      <c r="AF220" s="996"/>
      <c r="AG220" s="996"/>
      <c r="AH220" s="996"/>
      <c r="AI220" s="1106"/>
      <c r="AJ220" s="1120"/>
      <c r="AK220" s="1120"/>
      <c r="AL220" s="1121"/>
      <c r="AM220" s="1122"/>
      <c r="AN220" s="1055"/>
      <c r="AO220" s="1056"/>
      <c r="AP220" s="1056"/>
      <c r="AQ220" s="1057"/>
      <c r="AR220" s="1102"/>
      <c r="AS220" s="1103"/>
      <c r="AT220" s="1102"/>
      <c r="AU220" s="1103"/>
      <c r="AV220" s="1104"/>
      <c r="AW220" s="1106"/>
      <c r="AX220" s="1108"/>
      <c r="AY220" s="1108"/>
      <c r="AZ220" s="1109"/>
      <c r="BA220" s="2"/>
    </row>
    <row r="221" spans="2:58" ht="6" customHeight="1" x14ac:dyDescent="0.2">
      <c r="B221" s="1127"/>
      <c r="C221" s="1114"/>
      <c r="D221" s="84"/>
      <c r="E221" s="85"/>
      <c r="F221" s="85"/>
      <c r="G221" s="85"/>
      <c r="H221" s="85"/>
      <c r="I221" s="85"/>
      <c r="J221" s="85"/>
      <c r="K221" s="42"/>
      <c r="L221" s="42"/>
      <c r="M221" s="42"/>
      <c r="N221" s="42"/>
      <c r="O221" s="42"/>
      <c r="P221" s="42"/>
      <c r="Q221" s="42"/>
      <c r="R221" s="42"/>
      <c r="S221" s="42"/>
      <c r="T221" s="42"/>
      <c r="U221" s="42"/>
      <c r="V221" s="42"/>
      <c r="W221" s="42"/>
      <c r="X221" s="42"/>
      <c r="Y221" s="42"/>
      <c r="Z221" s="42"/>
      <c r="AA221" s="42"/>
      <c r="AB221" s="42"/>
      <c r="AC221" s="42"/>
      <c r="AD221" s="42"/>
      <c r="AE221" s="42"/>
      <c r="AF221" s="49"/>
      <c r="AG221" s="49"/>
      <c r="AH221" s="49"/>
      <c r="AI221" s="1129"/>
      <c r="AJ221" s="49"/>
      <c r="AK221" s="49"/>
      <c r="AL221" s="49"/>
      <c r="AM221" s="49"/>
      <c r="AN221" s="1052"/>
      <c r="AO221" s="1053"/>
      <c r="AP221" s="1053"/>
      <c r="AQ221" s="1054"/>
      <c r="AR221" s="82"/>
      <c r="AS221" s="82"/>
      <c r="AT221" s="82"/>
      <c r="AU221" s="82"/>
      <c r="AV221" s="1105"/>
      <c r="AW221" s="1107"/>
      <c r="AX221" s="1110"/>
      <c r="AY221" s="1110"/>
      <c r="AZ221" s="1111"/>
      <c r="BA221" s="2"/>
    </row>
    <row r="222" spans="2:58" ht="23.25" customHeight="1" x14ac:dyDescent="0.2">
      <c r="B222" s="1112" t="s">
        <v>163</v>
      </c>
      <c r="C222" s="1114"/>
      <c r="D222" s="41"/>
      <c r="E222" s="41"/>
      <c r="F222" s="41"/>
      <c r="G222" s="41"/>
      <c r="H222" s="41"/>
      <c r="I222" s="41"/>
      <c r="J222" s="41"/>
      <c r="K222" s="1116"/>
      <c r="L222" s="1117"/>
      <c r="M222" s="1117"/>
      <c r="N222" s="1117"/>
      <c r="O222" s="1117"/>
      <c r="P222" s="1117"/>
      <c r="Q222" s="1117"/>
      <c r="R222" s="1117"/>
      <c r="S222" s="1117"/>
      <c r="T222" s="1117"/>
      <c r="U222" s="1117"/>
      <c r="V222" s="1117"/>
      <c r="W222" s="1117"/>
      <c r="X222" s="1117"/>
      <c r="Y222" s="1117"/>
      <c r="Z222" s="1117"/>
      <c r="AA222" s="1117"/>
      <c r="AB222" s="1117"/>
      <c r="AC222" s="1117"/>
      <c r="AD222" s="1117"/>
      <c r="AE222" s="1118"/>
      <c r="AF222" s="996"/>
      <c r="AG222" s="996"/>
      <c r="AH222" s="996"/>
      <c r="AI222" s="1106"/>
      <c r="AJ222" s="1120"/>
      <c r="AK222" s="1120"/>
      <c r="AL222" s="1121"/>
      <c r="AM222" s="1122"/>
      <c r="AN222" s="1055"/>
      <c r="AO222" s="1056"/>
      <c r="AP222" s="1056"/>
      <c r="AQ222" s="1057"/>
      <c r="AR222" s="1102"/>
      <c r="AS222" s="1103"/>
      <c r="AT222" s="1102"/>
      <c r="AU222" s="1103"/>
      <c r="AV222" s="1104"/>
      <c r="AW222" s="1106"/>
      <c r="AX222" s="1108"/>
      <c r="AY222" s="1108"/>
      <c r="AZ222" s="1109"/>
      <c r="BA222" s="2"/>
    </row>
    <row r="223" spans="2:58" ht="6" customHeight="1" x14ac:dyDescent="0.2">
      <c r="B223" s="1127"/>
      <c r="C223" s="1114"/>
      <c r="D223" s="84"/>
      <c r="E223" s="85"/>
      <c r="F223" s="85"/>
      <c r="G223" s="85"/>
      <c r="H223" s="85"/>
      <c r="I223" s="85"/>
      <c r="J223" s="85"/>
      <c r="K223" s="42"/>
      <c r="L223" s="42"/>
      <c r="M223" s="42"/>
      <c r="N223" s="42"/>
      <c r="O223" s="42"/>
      <c r="P223" s="42"/>
      <c r="Q223" s="42"/>
      <c r="R223" s="42"/>
      <c r="S223" s="42"/>
      <c r="T223" s="42"/>
      <c r="U223" s="42"/>
      <c r="V223" s="42"/>
      <c r="W223" s="42"/>
      <c r="X223" s="42"/>
      <c r="Y223" s="42"/>
      <c r="Z223" s="42"/>
      <c r="AA223" s="42"/>
      <c r="AB223" s="42"/>
      <c r="AC223" s="42"/>
      <c r="AD223" s="42"/>
      <c r="AE223" s="42"/>
      <c r="AF223" s="49"/>
      <c r="AG223" s="49"/>
      <c r="AH223" s="49"/>
      <c r="AI223" s="1129"/>
      <c r="AJ223" s="49"/>
      <c r="AK223" s="49"/>
      <c r="AL223" s="49"/>
      <c r="AM223" s="49"/>
      <c r="AN223" s="1052"/>
      <c r="AO223" s="1053"/>
      <c r="AP223" s="1053"/>
      <c r="AQ223" s="1054"/>
      <c r="AR223" s="82"/>
      <c r="AS223" s="82"/>
      <c r="AT223" s="82"/>
      <c r="AU223" s="82"/>
      <c r="AV223" s="1105"/>
      <c r="AW223" s="1107"/>
      <c r="AX223" s="1110"/>
      <c r="AY223" s="1110"/>
      <c r="AZ223" s="1111"/>
      <c r="BA223" s="2"/>
    </row>
    <row r="224" spans="2:58" ht="23.25" customHeight="1" x14ac:dyDescent="0.2">
      <c r="B224" s="1112" t="s">
        <v>164</v>
      </c>
      <c r="C224" s="1114"/>
      <c r="D224" s="41"/>
      <c r="E224" s="41"/>
      <c r="F224" s="41"/>
      <c r="G224" s="41"/>
      <c r="H224" s="41"/>
      <c r="I224" s="41"/>
      <c r="J224" s="41"/>
      <c r="K224" s="1116"/>
      <c r="L224" s="1117"/>
      <c r="M224" s="1117"/>
      <c r="N224" s="1117"/>
      <c r="O224" s="1117"/>
      <c r="P224" s="1117"/>
      <c r="Q224" s="1117"/>
      <c r="R224" s="1117"/>
      <c r="S224" s="1117"/>
      <c r="T224" s="1117"/>
      <c r="U224" s="1117"/>
      <c r="V224" s="1117"/>
      <c r="W224" s="1117"/>
      <c r="X224" s="1117"/>
      <c r="Y224" s="1117"/>
      <c r="Z224" s="1117"/>
      <c r="AA224" s="1117"/>
      <c r="AB224" s="1117"/>
      <c r="AC224" s="1117"/>
      <c r="AD224" s="1117"/>
      <c r="AE224" s="1118"/>
      <c r="AF224" s="996"/>
      <c r="AG224" s="996"/>
      <c r="AH224" s="996"/>
      <c r="AI224" s="1106"/>
      <c r="AJ224" s="1120"/>
      <c r="AK224" s="1120"/>
      <c r="AL224" s="1121"/>
      <c r="AM224" s="1122"/>
      <c r="AN224" s="1055"/>
      <c r="AO224" s="1056"/>
      <c r="AP224" s="1056"/>
      <c r="AQ224" s="1057"/>
      <c r="AR224" s="1102"/>
      <c r="AS224" s="1103"/>
      <c r="AT224" s="1102"/>
      <c r="AU224" s="1103"/>
      <c r="AV224" s="1104"/>
      <c r="AW224" s="1106"/>
      <c r="AX224" s="1108"/>
      <c r="AY224" s="1108"/>
      <c r="AZ224" s="1109"/>
      <c r="BA224" s="2"/>
    </row>
    <row r="225" spans="2:53" ht="6" customHeight="1" x14ac:dyDescent="0.2">
      <c r="B225" s="1127"/>
      <c r="C225" s="1114"/>
      <c r="D225" s="84"/>
      <c r="E225" s="85"/>
      <c r="F225" s="85"/>
      <c r="G225" s="85"/>
      <c r="H225" s="85"/>
      <c r="I225" s="85"/>
      <c r="J225" s="85"/>
      <c r="K225" s="42"/>
      <c r="L225" s="42"/>
      <c r="M225" s="42"/>
      <c r="N225" s="42"/>
      <c r="O225" s="42"/>
      <c r="P225" s="42"/>
      <c r="Q225" s="42"/>
      <c r="R225" s="42"/>
      <c r="S225" s="42"/>
      <c r="T225" s="42"/>
      <c r="U225" s="42"/>
      <c r="V225" s="42"/>
      <c r="W225" s="42"/>
      <c r="X225" s="42"/>
      <c r="Y225" s="42"/>
      <c r="Z225" s="42"/>
      <c r="AA225" s="42"/>
      <c r="AB225" s="42"/>
      <c r="AC225" s="42"/>
      <c r="AD225" s="42"/>
      <c r="AE225" s="42"/>
      <c r="AF225" s="49"/>
      <c r="AG225" s="49"/>
      <c r="AH225" s="49"/>
      <c r="AI225" s="1129"/>
      <c r="AJ225" s="49"/>
      <c r="AK225" s="49"/>
      <c r="AL225" s="49"/>
      <c r="AM225" s="49"/>
      <c r="AN225" s="1052"/>
      <c r="AO225" s="1053"/>
      <c r="AP225" s="1053"/>
      <c r="AQ225" s="1054"/>
      <c r="AR225" s="82"/>
      <c r="AS225" s="82"/>
      <c r="AT225" s="82"/>
      <c r="AU225" s="82"/>
      <c r="AV225" s="1105"/>
      <c r="AW225" s="1107"/>
      <c r="AX225" s="1110"/>
      <c r="AY225" s="1110"/>
      <c r="AZ225" s="1111"/>
      <c r="BA225" s="2"/>
    </row>
    <row r="226" spans="2:53" ht="23.25" customHeight="1" x14ac:dyDescent="0.2">
      <c r="B226" s="1112" t="s">
        <v>165</v>
      </c>
      <c r="C226" s="1114"/>
      <c r="D226" s="41"/>
      <c r="E226" s="41"/>
      <c r="F226" s="41"/>
      <c r="G226" s="41"/>
      <c r="H226" s="41"/>
      <c r="I226" s="41"/>
      <c r="J226" s="41"/>
      <c r="K226" s="1116"/>
      <c r="L226" s="1117"/>
      <c r="M226" s="1117"/>
      <c r="N226" s="1117"/>
      <c r="O226" s="1117"/>
      <c r="P226" s="1117"/>
      <c r="Q226" s="1117"/>
      <c r="R226" s="1117"/>
      <c r="S226" s="1117"/>
      <c r="T226" s="1117"/>
      <c r="U226" s="1117"/>
      <c r="V226" s="1117"/>
      <c r="W226" s="1117"/>
      <c r="X226" s="1117"/>
      <c r="Y226" s="1117"/>
      <c r="Z226" s="1117"/>
      <c r="AA226" s="1117"/>
      <c r="AB226" s="1117"/>
      <c r="AC226" s="1117"/>
      <c r="AD226" s="1117"/>
      <c r="AE226" s="1118"/>
      <c r="AF226" s="996"/>
      <c r="AG226" s="996"/>
      <c r="AH226" s="996"/>
      <c r="AI226" s="1106"/>
      <c r="AJ226" s="1120"/>
      <c r="AK226" s="1120"/>
      <c r="AL226" s="1121"/>
      <c r="AM226" s="1122"/>
      <c r="AN226" s="1055"/>
      <c r="AO226" s="1056"/>
      <c r="AP226" s="1056"/>
      <c r="AQ226" s="1057"/>
      <c r="AR226" s="1102"/>
      <c r="AS226" s="1103"/>
      <c r="AT226" s="1102"/>
      <c r="AU226" s="1103"/>
      <c r="AV226" s="1104"/>
      <c r="AW226" s="1106"/>
      <c r="AX226" s="1108"/>
      <c r="AY226" s="1108"/>
      <c r="AZ226" s="1109"/>
      <c r="BA226" s="2"/>
    </row>
    <row r="227" spans="2:53" ht="6" customHeight="1" x14ac:dyDescent="0.2">
      <c r="B227" s="1127"/>
      <c r="C227" s="1114"/>
      <c r="D227" s="84"/>
      <c r="E227" s="85"/>
      <c r="F227" s="85"/>
      <c r="G227" s="85"/>
      <c r="H227" s="85"/>
      <c r="I227" s="85"/>
      <c r="J227" s="85"/>
      <c r="K227" s="42"/>
      <c r="L227" s="42"/>
      <c r="M227" s="42"/>
      <c r="N227" s="42"/>
      <c r="O227" s="42"/>
      <c r="P227" s="42"/>
      <c r="Q227" s="42"/>
      <c r="R227" s="42"/>
      <c r="S227" s="42"/>
      <c r="T227" s="42"/>
      <c r="U227" s="42"/>
      <c r="V227" s="42"/>
      <c r="W227" s="42"/>
      <c r="X227" s="42"/>
      <c r="Y227" s="42"/>
      <c r="Z227" s="42"/>
      <c r="AA227" s="42"/>
      <c r="AB227" s="42"/>
      <c r="AC227" s="42"/>
      <c r="AD227" s="42"/>
      <c r="AE227" s="42"/>
      <c r="AF227" s="49"/>
      <c r="AG227" s="49"/>
      <c r="AH227" s="49"/>
      <c r="AI227" s="1129"/>
      <c r="AJ227" s="49"/>
      <c r="AK227" s="49"/>
      <c r="AL227" s="49"/>
      <c r="AM227" s="49"/>
      <c r="AN227" s="1052"/>
      <c r="AO227" s="1053"/>
      <c r="AP227" s="1053"/>
      <c r="AQ227" s="1054"/>
      <c r="AR227" s="82"/>
      <c r="AS227" s="82"/>
      <c r="AT227" s="82"/>
      <c r="AU227" s="82"/>
      <c r="AV227" s="1105"/>
      <c r="AW227" s="1107"/>
      <c r="AX227" s="1110"/>
      <c r="AY227" s="1110"/>
      <c r="AZ227" s="1111"/>
      <c r="BA227" s="2"/>
    </row>
    <row r="228" spans="2:53" ht="23.25" customHeight="1" x14ac:dyDescent="0.2">
      <c r="B228" s="1112" t="s">
        <v>166</v>
      </c>
      <c r="C228" s="1114"/>
      <c r="D228" s="41"/>
      <c r="E228" s="41"/>
      <c r="F228" s="41"/>
      <c r="G228" s="41"/>
      <c r="H228" s="41"/>
      <c r="I228" s="41"/>
      <c r="J228" s="41"/>
      <c r="K228" s="1116"/>
      <c r="L228" s="1117"/>
      <c r="M228" s="1117"/>
      <c r="N228" s="1117"/>
      <c r="O228" s="1117"/>
      <c r="P228" s="1117"/>
      <c r="Q228" s="1117"/>
      <c r="R228" s="1117"/>
      <c r="S228" s="1117"/>
      <c r="T228" s="1117"/>
      <c r="U228" s="1117"/>
      <c r="V228" s="1117"/>
      <c r="W228" s="1117"/>
      <c r="X228" s="1117"/>
      <c r="Y228" s="1117"/>
      <c r="Z228" s="1117"/>
      <c r="AA228" s="1117"/>
      <c r="AB228" s="1117"/>
      <c r="AC228" s="1117"/>
      <c r="AD228" s="1117"/>
      <c r="AE228" s="1118"/>
      <c r="AF228" s="996"/>
      <c r="AG228" s="996"/>
      <c r="AH228" s="996"/>
      <c r="AI228" s="1106"/>
      <c r="AJ228" s="1120"/>
      <c r="AK228" s="1120"/>
      <c r="AL228" s="1121"/>
      <c r="AM228" s="1122"/>
      <c r="AN228" s="1055"/>
      <c r="AO228" s="1056"/>
      <c r="AP228" s="1056"/>
      <c r="AQ228" s="1057"/>
      <c r="AR228" s="1102"/>
      <c r="AS228" s="1103"/>
      <c r="AT228" s="1102"/>
      <c r="AU228" s="1103"/>
      <c r="AV228" s="1104"/>
      <c r="AW228" s="1106"/>
      <c r="AX228" s="1108"/>
      <c r="AY228" s="1108"/>
      <c r="AZ228" s="1109"/>
      <c r="BA228" s="2"/>
    </row>
    <row r="229" spans="2:53" ht="6" customHeight="1" x14ac:dyDescent="0.2">
      <c r="B229" s="1127"/>
      <c r="C229" s="1114"/>
      <c r="D229" s="84"/>
      <c r="E229" s="85"/>
      <c r="F229" s="85"/>
      <c r="G229" s="85"/>
      <c r="H229" s="85"/>
      <c r="I229" s="85"/>
      <c r="J229" s="85"/>
      <c r="K229" s="42"/>
      <c r="L229" s="42"/>
      <c r="M229" s="42"/>
      <c r="N229" s="42"/>
      <c r="O229" s="42"/>
      <c r="P229" s="42"/>
      <c r="Q229" s="42"/>
      <c r="R229" s="42"/>
      <c r="S229" s="42"/>
      <c r="T229" s="42"/>
      <c r="U229" s="42"/>
      <c r="V229" s="42"/>
      <c r="W229" s="42"/>
      <c r="X229" s="42"/>
      <c r="Y229" s="42"/>
      <c r="Z229" s="42"/>
      <c r="AA229" s="42"/>
      <c r="AB229" s="42"/>
      <c r="AC229" s="42"/>
      <c r="AD229" s="42"/>
      <c r="AE229" s="42"/>
      <c r="AF229" s="49"/>
      <c r="AG229" s="49"/>
      <c r="AH229" s="49"/>
      <c r="AI229" s="1129"/>
      <c r="AJ229" s="49"/>
      <c r="AK229" s="49"/>
      <c r="AL229" s="49"/>
      <c r="AM229" s="49"/>
      <c r="AN229" s="1052"/>
      <c r="AO229" s="1053"/>
      <c r="AP229" s="1053"/>
      <c r="AQ229" s="1054"/>
      <c r="AR229" s="82"/>
      <c r="AS229" s="82"/>
      <c r="AT229" s="82"/>
      <c r="AU229" s="82"/>
      <c r="AV229" s="1105"/>
      <c r="AW229" s="1107"/>
      <c r="AX229" s="1110"/>
      <c r="AY229" s="1110"/>
      <c r="AZ229" s="1111"/>
      <c r="BA229" s="2"/>
    </row>
    <row r="230" spans="2:53" ht="23.25" customHeight="1" x14ac:dyDescent="0.2">
      <c r="B230" s="1112" t="s">
        <v>167</v>
      </c>
      <c r="C230" s="1114"/>
      <c r="D230" s="41"/>
      <c r="E230" s="41"/>
      <c r="F230" s="41"/>
      <c r="G230" s="41"/>
      <c r="H230" s="41"/>
      <c r="I230" s="41"/>
      <c r="J230" s="41"/>
      <c r="K230" s="1116"/>
      <c r="L230" s="1117"/>
      <c r="M230" s="1117"/>
      <c r="N230" s="1117"/>
      <c r="O230" s="1117"/>
      <c r="P230" s="1117"/>
      <c r="Q230" s="1117"/>
      <c r="R230" s="1117"/>
      <c r="S230" s="1117"/>
      <c r="T230" s="1117"/>
      <c r="U230" s="1117"/>
      <c r="V230" s="1117"/>
      <c r="W230" s="1117"/>
      <c r="X230" s="1117"/>
      <c r="Y230" s="1117"/>
      <c r="Z230" s="1117"/>
      <c r="AA230" s="1117"/>
      <c r="AB230" s="1117"/>
      <c r="AC230" s="1117"/>
      <c r="AD230" s="1117"/>
      <c r="AE230" s="1118"/>
      <c r="AF230" s="996"/>
      <c r="AG230" s="996"/>
      <c r="AH230" s="996"/>
      <c r="AI230" s="1106"/>
      <c r="AJ230" s="1120"/>
      <c r="AK230" s="1120"/>
      <c r="AL230" s="1121"/>
      <c r="AM230" s="1122"/>
      <c r="AN230" s="1055"/>
      <c r="AO230" s="1056"/>
      <c r="AP230" s="1056"/>
      <c r="AQ230" s="1057"/>
      <c r="AR230" s="1102"/>
      <c r="AS230" s="1103"/>
      <c r="AT230" s="1102"/>
      <c r="AU230" s="1103"/>
      <c r="AV230" s="1104"/>
      <c r="AW230" s="1106"/>
      <c r="AX230" s="1108"/>
      <c r="AY230" s="1108"/>
      <c r="AZ230" s="1109"/>
      <c r="BA230" s="2"/>
    </row>
    <row r="231" spans="2:53" ht="6" customHeight="1" x14ac:dyDescent="0.2">
      <c r="B231" s="1127"/>
      <c r="C231" s="1114"/>
      <c r="D231" s="84"/>
      <c r="E231" s="85"/>
      <c r="F231" s="85"/>
      <c r="G231" s="85"/>
      <c r="H231" s="85"/>
      <c r="I231" s="85"/>
      <c r="J231" s="85"/>
      <c r="K231" s="42"/>
      <c r="L231" s="42"/>
      <c r="M231" s="42"/>
      <c r="N231" s="42"/>
      <c r="O231" s="42"/>
      <c r="P231" s="42"/>
      <c r="Q231" s="42"/>
      <c r="R231" s="42"/>
      <c r="S231" s="42"/>
      <c r="T231" s="42"/>
      <c r="U231" s="42"/>
      <c r="V231" s="42"/>
      <c r="W231" s="42"/>
      <c r="X231" s="42"/>
      <c r="Y231" s="42"/>
      <c r="Z231" s="42"/>
      <c r="AA231" s="42"/>
      <c r="AB231" s="42"/>
      <c r="AC231" s="42"/>
      <c r="AD231" s="42"/>
      <c r="AE231" s="42"/>
      <c r="AF231" s="49"/>
      <c r="AG231" s="49"/>
      <c r="AH231" s="49"/>
      <c r="AI231" s="1129"/>
      <c r="AJ231" s="49"/>
      <c r="AK231" s="49"/>
      <c r="AL231" s="49"/>
      <c r="AM231" s="49"/>
      <c r="AN231" s="1052"/>
      <c r="AO231" s="1053"/>
      <c r="AP231" s="1053"/>
      <c r="AQ231" s="1054"/>
      <c r="AR231" s="82"/>
      <c r="AS231" s="82"/>
      <c r="AT231" s="82"/>
      <c r="AU231" s="82"/>
      <c r="AV231" s="1105"/>
      <c r="AW231" s="1107"/>
      <c r="AX231" s="1110"/>
      <c r="AY231" s="1110"/>
      <c r="AZ231" s="1111"/>
      <c r="BA231" s="2"/>
    </row>
    <row r="232" spans="2:53" ht="23.25" customHeight="1" x14ac:dyDescent="0.2">
      <c r="B232" s="1112" t="s">
        <v>168</v>
      </c>
      <c r="C232" s="1114"/>
      <c r="D232" s="41"/>
      <c r="E232" s="41"/>
      <c r="F232" s="41"/>
      <c r="G232" s="41"/>
      <c r="H232" s="41"/>
      <c r="I232" s="41"/>
      <c r="J232" s="41"/>
      <c r="K232" s="1116"/>
      <c r="L232" s="1117"/>
      <c r="M232" s="1117"/>
      <c r="N232" s="1117"/>
      <c r="O232" s="1117"/>
      <c r="P232" s="1117"/>
      <c r="Q232" s="1117"/>
      <c r="R232" s="1117"/>
      <c r="S232" s="1117"/>
      <c r="T232" s="1117"/>
      <c r="U232" s="1117"/>
      <c r="V232" s="1117"/>
      <c r="W232" s="1117"/>
      <c r="X232" s="1117"/>
      <c r="Y232" s="1117"/>
      <c r="Z232" s="1117"/>
      <c r="AA232" s="1117"/>
      <c r="AB232" s="1117"/>
      <c r="AC232" s="1117"/>
      <c r="AD232" s="1117"/>
      <c r="AE232" s="1118"/>
      <c r="AF232" s="996"/>
      <c r="AG232" s="996"/>
      <c r="AH232" s="996"/>
      <c r="AI232" s="1106"/>
      <c r="AJ232" s="1120"/>
      <c r="AK232" s="1120"/>
      <c r="AL232" s="1121"/>
      <c r="AM232" s="1122"/>
      <c r="AN232" s="1055"/>
      <c r="AO232" s="1056"/>
      <c r="AP232" s="1056"/>
      <c r="AQ232" s="1057"/>
      <c r="AR232" s="1102"/>
      <c r="AS232" s="1103"/>
      <c r="AT232" s="1102"/>
      <c r="AU232" s="1103"/>
      <c r="AV232" s="1104"/>
      <c r="AW232" s="1106"/>
      <c r="AX232" s="1108"/>
      <c r="AY232" s="1108"/>
      <c r="AZ232" s="1109"/>
      <c r="BA232" s="2"/>
    </row>
    <row r="233" spans="2:53" ht="6" customHeight="1" x14ac:dyDescent="0.2">
      <c r="B233" s="1127"/>
      <c r="C233" s="1114"/>
      <c r="D233" s="84"/>
      <c r="E233" s="85"/>
      <c r="F233" s="85"/>
      <c r="G233" s="85"/>
      <c r="H233" s="85"/>
      <c r="I233" s="85"/>
      <c r="J233" s="85"/>
      <c r="K233" s="42"/>
      <c r="L233" s="42"/>
      <c r="M233" s="42"/>
      <c r="N233" s="42"/>
      <c r="O233" s="42"/>
      <c r="P233" s="42"/>
      <c r="Q233" s="42"/>
      <c r="R233" s="42"/>
      <c r="S233" s="42"/>
      <c r="T233" s="42"/>
      <c r="U233" s="42"/>
      <c r="V233" s="42"/>
      <c r="W233" s="42"/>
      <c r="X233" s="42"/>
      <c r="Y233" s="42"/>
      <c r="Z233" s="42"/>
      <c r="AA233" s="42"/>
      <c r="AB233" s="42"/>
      <c r="AC233" s="42"/>
      <c r="AD233" s="42"/>
      <c r="AE233" s="42"/>
      <c r="AF233" s="49"/>
      <c r="AG233" s="49"/>
      <c r="AH233" s="49"/>
      <c r="AI233" s="1129"/>
      <c r="AJ233" s="49"/>
      <c r="AK233" s="49"/>
      <c r="AL233" s="49"/>
      <c r="AM233" s="49"/>
      <c r="AN233" s="1052"/>
      <c r="AO233" s="1053"/>
      <c r="AP233" s="1053"/>
      <c r="AQ233" s="1054"/>
      <c r="AR233" s="82"/>
      <c r="AS233" s="82"/>
      <c r="AT233" s="82"/>
      <c r="AU233" s="82"/>
      <c r="AV233" s="1105"/>
      <c r="AW233" s="1107"/>
      <c r="AX233" s="1110"/>
      <c r="AY233" s="1110"/>
      <c r="AZ233" s="1111"/>
      <c r="BA233" s="2"/>
    </row>
    <row r="234" spans="2:53" ht="23.25" customHeight="1" x14ac:dyDescent="0.2">
      <c r="B234" s="1112" t="s">
        <v>169</v>
      </c>
      <c r="C234" s="1114"/>
      <c r="D234" s="41"/>
      <c r="E234" s="41"/>
      <c r="F234" s="41"/>
      <c r="G234" s="41"/>
      <c r="H234" s="41"/>
      <c r="I234" s="41"/>
      <c r="J234" s="41"/>
      <c r="K234" s="1116"/>
      <c r="L234" s="1117"/>
      <c r="M234" s="1117"/>
      <c r="N234" s="1117"/>
      <c r="O234" s="1117"/>
      <c r="P234" s="1117"/>
      <c r="Q234" s="1117"/>
      <c r="R234" s="1117"/>
      <c r="S234" s="1117"/>
      <c r="T234" s="1117"/>
      <c r="U234" s="1117"/>
      <c r="V234" s="1117"/>
      <c r="W234" s="1117"/>
      <c r="X234" s="1117"/>
      <c r="Y234" s="1117"/>
      <c r="Z234" s="1117"/>
      <c r="AA234" s="1117"/>
      <c r="AB234" s="1117"/>
      <c r="AC234" s="1117"/>
      <c r="AD234" s="1117"/>
      <c r="AE234" s="1118"/>
      <c r="AF234" s="996"/>
      <c r="AG234" s="996"/>
      <c r="AH234" s="996"/>
      <c r="AI234" s="1106"/>
      <c r="AJ234" s="1120"/>
      <c r="AK234" s="1120"/>
      <c r="AL234" s="1121"/>
      <c r="AM234" s="1122"/>
      <c r="AN234" s="1055"/>
      <c r="AO234" s="1056"/>
      <c r="AP234" s="1056"/>
      <c r="AQ234" s="1057"/>
      <c r="AR234" s="1102"/>
      <c r="AS234" s="1103"/>
      <c r="AT234" s="1102"/>
      <c r="AU234" s="1103"/>
      <c r="AV234" s="1104"/>
      <c r="AW234" s="1106"/>
      <c r="AX234" s="1108"/>
      <c r="AY234" s="1108"/>
      <c r="AZ234" s="1109"/>
      <c r="BA234" s="2"/>
    </row>
    <row r="235" spans="2:53" ht="6" customHeight="1" x14ac:dyDescent="0.2">
      <c r="B235" s="1127"/>
      <c r="C235" s="1114"/>
      <c r="D235" s="84"/>
      <c r="E235" s="85"/>
      <c r="F235" s="85"/>
      <c r="G235" s="85"/>
      <c r="H235" s="85"/>
      <c r="I235" s="85"/>
      <c r="J235" s="85"/>
      <c r="K235" s="42"/>
      <c r="L235" s="42"/>
      <c r="M235" s="42"/>
      <c r="N235" s="42"/>
      <c r="O235" s="42"/>
      <c r="P235" s="42"/>
      <c r="Q235" s="42"/>
      <c r="R235" s="42"/>
      <c r="S235" s="42"/>
      <c r="T235" s="42"/>
      <c r="U235" s="42"/>
      <c r="V235" s="42"/>
      <c r="W235" s="42"/>
      <c r="X235" s="42"/>
      <c r="Y235" s="42"/>
      <c r="Z235" s="42"/>
      <c r="AA235" s="42"/>
      <c r="AB235" s="42"/>
      <c r="AC235" s="42"/>
      <c r="AD235" s="42"/>
      <c r="AE235" s="42"/>
      <c r="AF235" s="49"/>
      <c r="AG235" s="49"/>
      <c r="AH235" s="49"/>
      <c r="AI235" s="1129"/>
      <c r="AJ235" s="49"/>
      <c r="AK235" s="49"/>
      <c r="AL235" s="49"/>
      <c r="AM235" s="49"/>
      <c r="AN235" s="1052"/>
      <c r="AO235" s="1053"/>
      <c r="AP235" s="1053"/>
      <c r="AQ235" s="1054"/>
      <c r="AR235" s="82"/>
      <c r="AS235" s="82"/>
      <c r="AT235" s="82"/>
      <c r="AU235" s="82"/>
      <c r="AV235" s="1105"/>
      <c r="AW235" s="1107"/>
      <c r="AX235" s="1110"/>
      <c r="AY235" s="1110"/>
      <c r="AZ235" s="1111"/>
      <c r="BA235" s="2"/>
    </row>
    <row r="236" spans="2:53" ht="23.25" customHeight="1" x14ac:dyDescent="0.2">
      <c r="B236" s="1112" t="s">
        <v>170</v>
      </c>
      <c r="C236" s="1114"/>
      <c r="D236" s="41"/>
      <c r="E236" s="41"/>
      <c r="F236" s="41"/>
      <c r="G236" s="41"/>
      <c r="H236" s="41"/>
      <c r="I236" s="41"/>
      <c r="J236" s="41"/>
      <c r="K236" s="1116"/>
      <c r="L236" s="1117"/>
      <c r="M236" s="1117"/>
      <c r="N236" s="1117"/>
      <c r="O236" s="1117"/>
      <c r="P236" s="1117"/>
      <c r="Q236" s="1117"/>
      <c r="R236" s="1117"/>
      <c r="S236" s="1117"/>
      <c r="T236" s="1117"/>
      <c r="U236" s="1117"/>
      <c r="V236" s="1117"/>
      <c r="W236" s="1117"/>
      <c r="X236" s="1117"/>
      <c r="Y236" s="1117"/>
      <c r="Z236" s="1117"/>
      <c r="AA236" s="1117"/>
      <c r="AB236" s="1117"/>
      <c r="AC236" s="1117"/>
      <c r="AD236" s="1117"/>
      <c r="AE236" s="1118"/>
      <c r="AF236" s="996"/>
      <c r="AG236" s="996"/>
      <c r="AH236" s="996"/>
      <c r="AI236" s="1106"/>
      <c r="AJ236" s="1120"/>
      <c r="AK236" s="1120"/>
      <c r="AL236" s="1121"/>
      <c r="AM236" s="1122"/>
      <c r="AN236" s="1055"/>
      <c r="AO236" s="1056"/>
      <c r="AP236" s="1056"/>
      <c r="AQ236" s="1057"/>
      <c r="AR236" s="1102"/>
      <c r="AS236" s="1103"/>
      <c r="AT236" s="1102"/>
      <c r="AU236" s="1103"/>
      <c r="AV236" s="1104"/>
      <c r="AW236" s="1106"/>
      <c r="AX236" s="1108"/>
      <c r="AY236" s="1108"/>
      <c r="AZ236" s="1109"/>
      <c r="BA236" s="2"/>
    </row>
    <row r="237" spans="2:53" ht="6" customHeight="1" x14ac:dyDescent="0.2">
      <c r="B237" s="1127"/>
      <c r="C237" s="1114"/>
      <c r="D237" s="84"/>
      <c r="E237" s="85"/>
      <c r="F237" s="85"/>
      <c r="G237" s="85"/>
      <c r="H237" s="85"/>
      <c r="I237" s="85"/>
      <c r="J237" s="85"/>
      <c r="K237" s="42"/>
      <c r="L237" s="42"/>
      <c r="M237" s="42"/>
      <c r="N237" s="42"/>
      <c r="O237" s="42"/>
      <c r="P237" s="42"/>
      <c r="Q237" s="42"/>
      <c r="R237" s="42"/>
      <c r="S237" s="42"/>
      <c r="T237" s="42"/>
      <c r="U237" s="42"/>
      <c r="V237" s="42"/>
      <c r="W237" s="42"/>
      <c r="X237" s="42"/>
      <c r="Y237" s="42"/>
      <c r="Z237" s="42"/>
      <c r="AA237" s="42"/>
      <c r="AB237" s="42"/>
      <c r="AC237" s="42"/>
      <c r="AD237" s="42"/>
      <c r="AE237" s="42"/>
      <c r="AF237" s="49"/>
      <c r="AG237" s="49"/>
      <c r="AH237" s="49"/>
      <c r="AI237" s="1129"/>
      <c r="AJ237" s="49"/>
      <c r="AK237" s="49"/>
      <c r="AL237" s="49"/>
      <c r="AM237" s="49"/>
      <c r="AN237" s="1052"/>
      <c r="AO237" s="1053"/>
      <c r="AP237" s="1053"/>
      <c r="AQ237" s="1054"/>
      <c r="AR237" s="82"/>
      <c r="AS237" s="82"/>
      <c r="AT237" s="82"/>
      <c r="AU237" s="82"/>
      <c r="AV237" s="1105"/>
      <c r="AW237" s="1107"/>
      <c r="AX237" s="1110"/>
      <c r="AY237" s="1110"/>
      <c r="AZ237" s="1111"/>
      <c r="BA237" s="2"/>
    </row>
    <row r="238" spans="2:53" ht="23.25" customHeight="1" x14ac:dyDescent="0.2">
      <c r="B238" s="1112" t="s">
        <v>171</v>
      </c>
      <c r="C238" s="1114"/>
      <c r="D238" s="41"/>
      <c r="E238" s="41"/>
      <c r="F238" s="41"/>
      <c r="G238" s="41"/>
      <c r="H238" s="41"/>
      <c r="I238" s="41"/>
      <c r="J238" s="41"/>
      <c r="K238" s="1116"/>
      <c r="L238" s="1117"/>
      <c r="M238" s="1117"/>
      <c r="N238" s="1117"/>
      <c r="O238" s="1117"/>
      <c r="P238" s="1117"/>
      <c r="Q238" s="1117"/>
      <c r="R238" s="1117"/>
      <c r="S238" s="1117"/>
      <c r="T238" s="1117"/>
      <c r="U238" s="1117"/>
      <c r="V238" s="1117"/>
      <c r="W238" s="1117"/>
      <c r="X238" s="1117"/>
      <c r="Y238" s="1117"/>
      <c r="Z238" s="1117"/>
      <c r="AA238" s="1117"/>
      <c r="AB238" s="1117"/>
      <c r="AC238" s="1117"/>
      <c r="AD238" s="1117"/>
      <c r="AE238" s="1118"/>
      <c r="AF238" s="996"/>
      <c r="AG238" s="996"/>
      <c r="AH238" s="996"/>
      <c r="AI238" s="1106"/>
      <c r="AJ238" s="1120"/>
      <c r="AK238" s="1120"/>
      <c r="AL238" s="1121"/>
      <c r="AM238" s="1122"/>
      <c r="AN238" s="1055"/>
      <c r="AO238" s="1056"/>
      <c r="AP238" s="1056"/>
      <c r="AQ238" s="1057"/>
      <c r="AR238" s="1102"/>
      <c r="AS238" s="1103"/>
      <c r="AT238" s="1102"/>
      <c r="AU238" s="1103"/>
      <c r="AV238" s="1104"/>
      <c r="AW238" s="1106"/>
      <c r="AX238" s="1108"/>
      <c r="AY238" s="1108"/>
      <c r="AZ238" s="1109"/>
      <c r="BA238" s="2"/>
    </row>
    <row r="239" spans="2:53" ht="6" customHeight="1" x14ac:dyDescent="0.2">
      <c r="B239" s="1127"/>
      <c r="C239" s="1114"/>
      <c r="D239" s="84"/>
      <c r="E239" s="85"/>
      <c r="F239" s="85"/>
      <c r="G239" s="85"/>
      <c r="H239" s="85"/>
      <c r="I239" s="85"/>
      <c r="J239" s="85"/>
      <c r="K239" s="42"/>
      <c r="L239" s="42"/>
      <c r="M239" s="42"/>
      <c r="N239" s="42"/>
      <c r="O239" s="42"/>
      <c r="P239" s="42"/>
      <c r="Q239" s="42"/>
      <c r="R239" s="42"/>
      <c r="S239" s="42"/>
      <c r="T239" s="42"/>
      <c r="U239" s="42"/>
      <c r="V239" s="42"/>
      <c r="W239" s="42"/>
      <c r="X239" s="42"/>
      <c r="Y239" s="42"/>
      <c r="Z239" s="42"/>
      <c r="AA239" s="42"/>
      <c r="AB239" s="42"/>
      <c r="AC239" s="42"/>
      <c r="AD239" s="42"/>
      <c r="AE239" s="42"/>
      <c r="AF239" s="49"/>
      <c r="AG239" s="49"/>
      <c r="AH239" s="49"/>
      <c r="AI239" s="1129"/>
      <c r="AJ239" s="49"/>
      <c r="AK239" s="49"/>
      <c r="AL239" s="49"/>
      <c r="AM239" s="49"/>
      <c r="AN239" s="1052"/>
      <c r="AO239" s="1053"/>
      <c r="AP239" s="1053"/>
      <c r="AQ239" s="1054"/>
      <c r="AR239" s="82"/>
      <c r="AS239" s="82"/>
      <c r="AT239" s="82"/>
      <c r="AU239" s="82"/>
      <c r="AV239" s="1105"/>
      <c r="AW239" s="1107"/>
      <c r="AX239" s="1110"/>
      <c r="AY239" s="1110"/>
      <c r="AZ239" s="1111"/>
      <c r="BA239" s="2"/>
    </row>
    <row r="240" spans="2:53" ht="23.25" customHeight="1" x14ac:dyDescent="0.2">
      <c r="B240" s="1112" t="s">
        <v>172</v>
      </c>
      <c r="C240" s="1114"/>
      <c r="D240" s="41"/>
      <c r="E240" s="41"/>
      <c r="F240" s="41"/>
      <c r="G240" s="41"/>
      <c r="H240" s="41"/>
      <c r="I240" s="41"/>
      <c r="J240" s="41"/>
      <c r="K240" s="1116"/>
      <c r="L240" s="1117"/>
      <c r="M240" s="1117"/>
      <c r="N240" s="1117"/>
      <c r="O240" s="1117"/>
      <c r="P240" s="1117"/>
      <c r="Q240" s="1117"/>
      <c r="R240" s="1117"/>
      <c r="S240" s="1117"/>
      <c r="T240" s="1117"/>
      <c r="U240" s="1117"/>
      <c r="V240" s="1117"/>
      <c r="W240" s="1117"/>
      <c r="X240" s="1117"/>
      <c r="Y240" s="1117"/>
      <c r="Z240" s="1117"/>
      <c r="AA240" s="1117"/>
      <c r="AB240" s="1117"/>
      <c r="AC240" s="1117"/>
      <c r="AD240" s="1117"/>
      <c r="AE240" s="1118"/>
      <c r="AF240" s="996"/>
      <c r="AG240" s="996"/>
      <c r="AH240" s="996"/>
      <c r="AI240" s="1106"/>
      <c r="AJ240" s="1120"/>
      <c r="AK240" s="1120"/>
      <c r="AL240" s="1121"/>
      <c r="AM240" s="1122"/>
      <c r="AN240" s="1055"/>
      <c r="AO240" s="1056"/>
      <c r="AP240" s="1056"/>
      <c r="AQ240" s="1057"/>
      <c r="AR240" s="1102"/>
      <c r="AS240" s="1103"/>
      <c r="AT240" s="1102"/>
      <c r="AU240" s="1103"/>
      <c r="AV240" s="1104"/>
      <c r="AW240" s="1106"/>
      <c r="AX240" s="1108"/>
      <c r="AY240" s="1108"/>
      <c r="AZ240" s="1109"/>
      <c r="BA240" s="2"/>
    </row>
    <row r="241" spans="2:53" ht="6" customHeight="1" x14ac:dyDescent="0.2">
      <c r="B241" s="1127"/>
      <c r="C241" s="1114"/>
      <c r="D241" s="84"/>
      <c r="E241" s="85"/>
      <c r="F241" s="85"/>
      <c r="G241" s="85"/>
      <c r="H241" s="85"/>
      <c r="I241" s="85"/>
      <c r="J241" s="85"/>
      <c r="K241" s="42"/>
      <c r="L241" s="42"/>
      <c r="M241" s="42"/>
      <c r="N241" s="42"/>
      <c r="O241" s="42"/>
      <c r="P241" s="42"/>
      <c r="Q241" s="42"/>
      <c r="R241" s="42"/>
      <c r="S241" s="42"/>
      <c r="T241" s="42"/>
      <c r="U241" s="42"/>
      <c r="V241" s="42"/>
      <c r="W241" s="42"/>
      <c r="X241" s="42"/>
      <c r="Y241" s="42"/>
      <c r="Z241" s="42"/>
      <c r="AA241" s="42"/>
      <c r="AB241" s="42"/>
      <c r="AC241" s="42"/>
      <c r="AD241" s="42"/>
      <c r="AE241" s="42"/>
      <c r="AF241" s="49"/>
      <c r="AG241" s="49"/>
      <c r="AH241" s="49"/>
      <c r="AI241" s="1129"/>
      <c r="AJ241" s="49"/>
      <c r="AK241" s="49"/>
      <c r="AL241" s="49"/>
      <c r="AM241" s="49"/>
      <c r="AN241" s="1052"/>
      <c r="AO241" s="1053"/>
      <c r="AP241" s="1053"/>
      <c r="AQ241" s="1054"/>
      <c r="AR241" s="82"/>
      <c r="AS241" s="82"/>
      <c r="AT241" s="82"/>
      <c r="AU241" s="82"/>
      <c r="AV241" s="1105"/>
      <c r="AW241" s="1107"/>
      <c r="AX241" s="1110"/>
      <c r="AY241" s="1110"/>
      <c r="AZ241" s="1111"/>
      <c r="BA241" s="2"/>
    </row>
    <row r="242" spans="2:53" ht="23.25" customHeight="1" x14ac:dyDescent="0.2">
      <c r="B242" s="1112" t="s">
        <v>173</v>
      </c>
      <c r="C242" s="1114"/>
      <c r="D242" s="41"/>
      <c r="E242" s="41"/>
      <c r="F242" s="41"/>
      <c r="G242" s="41"/>
      <c r="H242" s="41"/>
      <c r="I242" s="41"/>
      <c r="J242" s="41"/>
      <c r="K242" s="1116"/>
      <c r="L242" s="1117"/>
      <c r="M242" s="1117"/>
      <c r="N242" s="1117"/>
      <c r="O242" s="1117"/>
      <c r="P242" s="1117"/>
      <c r="Q242" s="1117"/>
      <c r="R242" s="1117"/>
      <c r="S242" s="1117"/>
      <c r="T242" s="1117"/>
      <c r="U242" s="1117"/>
      <c r="V242" s="1117"/>
      <c r="W242" s="1117"/>
      <c r="X242" s="1117"/>
      <c r="Y242" s="1117"/>
      <c r="Z242" s="1117"/>
      <c r="AA242" s="1117"/>
      <c r="AB242" s="1117"/>
      <c r="AC242" s="1117"/>
      <c r="AD242" s="1117"/>
      <c r="AE242" s="1118"/>
      <c r="AF242" s="996"/>
      <c r="AG242" s="996"/>
      <c r="AH242" s="996"/>
      <c r="AI242" s="1106"/>
      <c r="AJ242" s="1120"/>
      <c r="AK242" s="1120"/>
      <c r="AL242" s="1121"/>
      <c r="AM242" s="1122"/>
      <c r="AN242" s="1055"/>
      <c r="AO242" s="1056"/>
      <c r="AP242" s="1056"/>
      <c r="AQ242" s="1057"/>
      <c r="AR242" s="1102"/>
      <c r="AS242" s="1103"/>
      <c r="AT242" s="1102"/>
      <c r="AU242" s="1103"/>
      <c r="AV242" s="1104"/>
      <c r="AW242" s="1106"/>
      <c r="AX242" s="1108"/>
      <c r="AY242" s="1108"/>
      <c r="AZ242" s="1109"/>
      <c r="BA242" s="2"/>
    </row>
    <row r="243" spans="2:53" ht="6" customHeight="1" x14ac:dyDescent="0.2">
      <c r="B243" s="1127"/>
      <c r="C243" s="1114"/>
      <c r="D243" s="84"/>
      <c r="E243" s="85"/>
      <c r="F243" s="85"/>
      <c r="G243" s="85"/>
      <c r="H243" s="85"/>
      <c r="I243" s="85"/>
      <c r="J243" s="85"/>
      <c r="K243" s="42"/>
      <c r="L243" s="42"/>
      <c r="M243" s="42"/>
      <c r="N243" s="42"/>
      <c r="O243" s="42"/>
      <c r="P243" s="42"/>
      <c r="Q243" s="42"/>
      <c r="R243" s="42"/>
      <c r="S243" s="42"/>
      <c r="T243" s="42"/>
      <c r="U243" s="42"/>
      <c r="V243" s="42"/>
      <c r="W243" s="42"/>
      <c r="X243" s="42"/>
      <c r="Y243" s="42"/>
      <c r="Z243" s="42"/>
      <c r="AA243" s="42"/>
      <c r="AB243" s="42"/>
      <c r="AC243" s="42"/>
      <c r="AD243" s="42"/>
      <c r="AE243" s="42"/>
      <c r="AF243" s="49"/>
      <c r="AG243" s="49"/>
      <c r="AH243" s="49"/>
      <c r="AI243" s="1129"/>
      <c r="AJ243" s="49"/>
      <c r="AK243" s="49"/>
      <c r="AL243" s="49"/>
      <c r="AM243" s="49"/>
      <c r="AN243" s="1052"/>
      <c r="AO243" s="1053"/>
      <c r="AP243" s="1053"/>
      <c r="AQ243" s="1054"/>
      <c r="AR243" s="82"/>
      <c r="AS243" s="82"/>
      <c r="AT243" s="82"/>
      <c r="AU243" s="82"/>
      <c r="AV243" s="1105"/>
      <c r="AW243" s="1107"/>
      <c r="AX243" s="1110"/>
      <c r="AY243" s="1110"/>
      <c r="AZ243" s="1111"/>
      <c r="BA243" s="2"/>
    </row>
    <row r="244" spans="2:53" ht="23.25" customHeight="1" x14ac:dyDescent="0.2">
      <c r="B244" s="1112" t="s">
        <v>174</v>
      </c>
      <c r="C244" s="1114"/>
      <c r="D244" s="41"/>
      <c r="E244" s="41"/>
      <c r="F244" s="41"/>
      <c r="G244" s="41"/>
      <c r="H244" s="41"/>
      <c r="I244" s="41"/>
      <c r="J244" s="41"/>
      <c r="K244" s="1116"/>
      <c r="L244" s="1117"/>
      <c r="M244" s="1117"/>
      <c r="N244" s="1117"/>
      <c r="O244" s="1117"/>
      <c r="P244" s="1117"/>
      <c r="Q244" s="1117"/>
      <c r="R244" s="1117"/>
      <c r="S244" s="1117"/>
      <c r="T244" s="1117"/>
      <c r="U244" s="1117"/>
      <c r="V244" s="1117"/>
      <c r="W244" s="1117"/>
      <c r="X244" s="1117"/>
      <c r="Y244" s="1117"/>
      <c r="Z244" s="1117"/>
      <c r="AA244" s="1117"/>
      <c r="AB244" s="1117"/>
      <c r="AC244" s="1117"/>
      <c r="AD244" s="1117"/>
      <c r="AE244" s="1118"/>
      <c r="AF244" s="996"/>
      <c r="AG244" s="996"/>
      <c r="AH244" s="996"/>
      <c r="AI244" s="1106"/>
      <c r="AJ244" s="1120"/>
      <c r="AK244" s="1120"/>
      <c r="AL244" s="1121"/>
      <c r="AM244" s="1122"/>
      <c r="AN244" s="1055"/>
      <c r="AO244" s="1056"/>
      <c r="AP244" s="1056"/>
      <c r="AQ244" s="1057"/>
      <c r="AR244" s="1102"/>
      <c r="AS244" s="1103"/>
      <c r="AT244" s="1102"/>
      <c r="AU244" s="1103"/>
      <c r="AV244" s="1104"/>
      <c r="AW244" s="1106"/>
      <c r="AX244" s="1108"/>
      <c r="AY244" s="1108"/>
      <c r="AZ244" s="1109"/>
      <c r="BA244" s="2"/>
    </row>
    <row r="245" spans="2:53" ht="6" customHeight="1" x14ac:dyDescent="0.2">
      <c r="B245" s="1127"/>
      <c r="C245" s="1114"/>
      <c r="D245" s="84"/>
      <c r="E245" s="85"/>
      <c r="F245" s="85"/>
      <c r="G245" s="85"/>
      <c r="H245" s="85"/>
      <c r="I245" s="85"/>
      <c r="J245" s="85"/>
      <c r="K245" s="42"/>
      <c r="L245" s="42"/>
      <c r="M245" s="42"/>
      <c r="N245" s="42"/>
      <c r="O245" s="42"/>
      <c r="P245" s="42"/>
      <c r="Q245" s="42"/>
      <c r="R245" s="42"/>
      <c r="S245" s="42"/>
      <c r="T245" s="42"/>
      <c r="U245" s="42"/>
      <c r="V245" s="42"/>
      <c r="W245" s="42"/>
      <c r="X245" s="42"/>
      <c r="Y245" s="42"/>
      <c r="Z245" s="42"/>
      <c r="AA245" s="42"/>
      <c r="AB245" s="42"/>
      <c r="AC245" s="42"/>
      <c r="AD245" s="42"/>
      <c r="AE245" s="42"/>
      <c r="AF245" s="49"/>
      <c r="AG245" s="49"/>
      <c r="AH245" s="49"/>
      <c r="AI245" s="1129"/>
      <c r="AJ245" s="49"/>
      <c r="AK245" s="49"/>
      <c r="AL245" s="49"/>
      <c r="AM245" s="49"/>
      <c r="AN245" s="1052"/>
      <c r="AO245" s="1053"/>
      <c r="AP245" s="1053"/>
      <c r="AQ245" s="1054"/>
      <c r="AR245" s="82"/>
      <c r="AS245" s="82"/>
      <c r="AT245" s="82"/>
      <c r="AU245" s="82"/>
      <c r="AV245" s="1105"/>
      <c r="AW245" s="1107"/>
      <c r="AX245" s="1110"/>
      <c r="AY245" s="1110"/>
      <c r="AZ245" s="1111"/>
      <c r="BA245" s="2"/>
    </row>
    <row r="246" spans="2:53" ht="23.25" customHeight="1" x14ac:dyDescent="0.2">
      <c r="B246" s="1112" t="s">
        <v>175</v>
      </c>
      <c r="C246" s="1114"/>
      <c r="D246" s="43"/>
      <c r="E246" s="43"/>
      <c r="F246" s="43"/>
      <c r="G246" s="43"/>
      <c r="H246" s="43"/>
      <c r="I246" s="43"/>
      <c r="J246" s="43"/>
      <c r="K246" s="1116"/>
      <c r="L246" s="1117"/>
      <c r="M246" s="1117"/>
      <c r="N246" s="1117"/>
      <c r="O246" s="1117"/>
      <c r="P246" s="1117"/>
      <c r="Q246" s="1117"/>
      <c r="R246" s="1117"/>
      <c r="S246" s="1117"/>
      <c r="T246" s="1117"/>
      <c r="U246" s="1117"/>
      <c r="V246" s="1117"/>
      <c r="W246" s="1117"/>
      <c r="X246" s="1117"/>
      <c r="Y246" s="1117"/>
      <c r="Z246" s="1117"/>
      <c r="AA246" s="1117"/>
      <c r="AB246" s="1117"/>
      <c r="AC246" s="1117"/>
      <c r="AD246" s="1117"/>
      <c r="AE246" s="1118"/>
      <c r="AF246" s="1128"/>
      <c r="AG246" s="1128"/>
      <c r="AH246" s="1128"/>
      <c r="AI246" s="1106"/>
      <c r="AJ246" s="1130"/>
      <c r="AK246" s="1130"/>
      <c r="AL246" s="1121"/>
      <c r="AM246" s="1122"/>
      <c r="AN246" s="1055"/>
      <c r="AO246" s="1056"/>
      <c r="AP246" s="1056"/>
      <c r="AQ246" s="1057"/>
      <c r="AR246" s="1102"/>
      <c r="AS246" s="1103"/>
      <c r="AT246" s="1102"/>
      <c r="AU246" s="1103"/>
      <c r="AV246" s="1104"/>
      <c r="AW246" s="1106"/>
      <c r="AX246" s="1108"/>
      <c r="AY246" s="1108"/>
      <c r="AZ246" s="1109"/>
      <c r="BA246" s="2"/>
    </row>
    <row r="247" spans="2:53" ht="6" customHeight="1" x14ac:dyDescent="0.2">
      <c r="B247" s="1127"/>
      <c r="C247" s="1114"/>
      <c r="D247" s="84"/>
      <c r="E247" s="85"/>
      <c r="F247" s="85"/>
      <c r="G247" s="85"/>
      <c r="H247" s="85"/>
      <c r="I247" s="85"/>
      <c r="J247" s="85"/>
      <c r="K247" s="42"/>
      <c r="L247" s="42"/>
      <c r="M247" s="42"/>
      <c r="N247" s="42"/>
      <c r="O247" s="42"/>
      <c r="P247" s="42"/>
      <c r="Q247" s="42"/>
      <c r="R247" s="42"/>
      <c r="S247" s="42"/>
      <c r="T247" s="42"/>
      <c r="U247" s="42"/>
      <c r="V247" s="42"/>
      <c r="W247" s="42"/>
      <c r="X247" s="42"/>
      <c r="Y247" s="42"/>
      <c r="Z247" s="42"/>
      <c r="AA247" s="42"/>
      <c r="AB247" s="42"/>
      <c r="AC247" s="42"/>
      <c r="AD247" s="42"/>
      <c r="AE247" s="42"/>
      <c r="AF247" s="49"/>
      <c r="AG247" s="49"/>
      <c r="AH247" s="49"/>
      <c r="AI247" s="1129"/>
      <c r="AJ247" s="49"/>
      <c r="AK247" s="49"/>
      <c r="AL247" s="49"/>
      <c r="AM247" s="49"/>
      <c r="AN247" s="1052"/>
      <c r="AO247" s="1053"/>
      <c r="AP247" s="1053"/>
      <c r="AQ247" s="1054"/>
      <c r="AR247" s="82"/>
      <c r="AS247" s="82"/>
      <c r="AT247" s="82"/>
      <c r="AU247" s="82"/>
      <c r="AV247" s="1105"/>
      <c r="AW247" s="1107"/>
      <c r="AX247" s="1110"/>
      <c r="AY247" s="1110"/>
      <c r="AZ247" s="1111"/>
      <c r="BA247" s="2"/>
    </row>
    <row r="248" spans="2:53" ht="23.25" customHeight="1" x14ac:dyDescent="0.2">
      <c r="B248" s="1112" t="s">
        <v>176</v>
      </c>
      <c r="C248" s="1114"/>
      <c r="D248" s="41"/>
      <c r="E248" s="41"/>
      <c r="F248" s="41"/>
      <c r="G248" s="41"/>
      <c r="H248" s="41"/>
      <c r="I248" s="41"/>
      <c r="J248" s="41"/>
      <c r="K248" s="1116"/>
      <c r="L248" s="1117"/>
      <c r="M248" s="1117"/>
      <c r="N248" s="1117"/>
      <c r="O248" s="1117"/>
      <c r="P248" s="1117"/>
      <c r="Q248" s="1117"/>
      <c r="R248" s="1117"/>
      <c r="S248" s="1117"/>
      <c r="T248" s="1117"/>
      <c r="U248" s="1117"/>
      <c r="V248" s="1117"/>
      <c r="W248" s="1117"/>
      <c r="X248" s="1117"/>
      <c r="Y248" s="1117"/>
      <c r="Z248" s="1117"/>
      <c r="AA248" s="1117"/>
      <c r="AB248" s="1117"/>
      <c r="AC248" s="1117"/>
      <c r="AD248" s="1117"/>
      <c r="AE248" s="1118"/>
      <c r="AF248" s="996"/>
      <c r="AG248" s="996"/>
      <c r="AH248" s="996"/>
      <c r="AI248" s="1106"/>
      <c r="AJ248" s="1120"/>
      <c r="AK248" s="1120"/>
      <c r="AL248" s="1121"/>
      <c r="AM248" s="1122"/>
      <c r="AN248" s="1055"/>
      <c r="AO248" s="1056"/>
      <c r="AP248" s="1056"/>
      <c r="AQ248" s="1057"/>
      <c r="AR248" s="1102"/>
      <c r="AS248" s="1103"/>
      <c r="AT248" s="1102"/>
      <c r="AU248" s="1103"/>
      <c r="AV248" s="1104"/>
      <c r="AW248" s="1106"/>
      <c r="AX248" s="1108"/>
      <c r="AY248" s="1108"/>
      <c r="AZ248" s="1109"/>
      <c r="BA248" s="2"/>
    </row>
    <row r="249" spans="2:53" ht="6" customHeight="1" thickBot="1" x14ac:dyDescent="0.25">
      <c r="B249" s="1113"/>
      <c r="C249" s="1115"/>
      <c r="D249" s="86"/>
      <c r="E249" s="86"/>
      <c r="F249" s="86"/>
      <c r="G249" s="86"/>
      <c r="H249" s="86"/>
      <c r="I249" s="86"/>
      <c r="J249" s="86"/>
      <c r="K249" s="44"/>
      <c r="L249" s="44"/>
      <c r="M249" s="44"/>
      <c r="N249" s="44"/>
      <c r="O249" s="44"/>
      <c r="P249" s="44"/>
      <c r="Q249" s="44"/>
      <c r="R249" s="44"/>
      <c r="S249" s="44"/>
      <c r="T249" s="44"/>
      <c r="U249" s="44"/>
      <c r="V249" s="44"/>
      <c r="W249" s="44"/>
      <c r="X249" s="44"/>
      <c r="Y249" s="44"/>
      <c r="Z249" s="44"/>
      <c r="AA249" s="44"/>
      <c r="AB249" s="44"/>
      <c r="AC249" s="44"/>
      <c r="AD249" s="44"/>
      <c r="AE249" s="44"/>
      <c r="AF249" s="50"/>
      <c r="AG249" s="50"/>
      <c r="AH249" s="50"/>
      <c r="AI249" s="1119"/>
      <c r="AJ249" s="50"/>
      <c r="AK249" s="50"/>
      <c r="AL249" s="50"/>
      <c r="AM249" s="50"/>
      <c r="AN249" s="1058"/>
      <c r="AO249" s="1059"/>
      <c r="AP249" s="1059"/>
      <c r="AQ249" s="1060"/>
      <c r="AR249" s="83"/>
      <c r="AS249" s="83"/>
      <c r="AT249" s="83"/>
      <c r="AU249" s="83"/>
      <c r="AV249" s="1123"/>
      <c r="AW249" s="1124"/>
      <c r="AX249" s="1125"/>
      <c r="AY249" s="1125"/>
      <c r="AZ249" s="1126"/>
      <c r="BA249" s="2"/>
    </row>
    <row r="250" spans="2:53" ht="23.25" customHeight="1" x14ac:dyDescent="0.2">
      <c r="C250" s="104"/>
      <c r="D250" s="45"/>
      <c r="E250" s="45"/>
      <c r="F250" s="45"/>
      <c r="G250" s="45"/>
      <c r="H250" s="45"/>
      <c r="I250" s="45"/>
      <c r="J250" s="45"/>
      <c r="K250" s="45"/>
      <c r="L250" s="45"/>
      <c r="M250" s="45"/>
      <c r="N250" s="45"/>
      <c r="O250" s="45"/>
      <c r="P250" s="45"/>
      <c r="Q250" s="45"/>
      <c r="R250" s="45"/>
      <c r="S250" s="45"/>
      <c r="T250" s="45"/>
      <c r="U250" s="45"/>
      <c r="V250" s="45"/>
      <c r="W250" s="1087" t="s">
        <v>15</v>
      </c>
      <c r="X250" s="1088"/>
      <c r="Y250" s="1088"/>
      <c r="Z250" s="1088"/>
      <c r="AA250" s="1088"/>
      <c r="AB250" s="1088"/>
      <c r="AC250" s="1088"/>
      <c r="AD250" s="1088"/>
      <c r="AE250" s="1089"/>
      <c r="AF250" s="1093">
        <f t="shared" ref="AF250" si="9">SUM(AF210:AH249)</f>
        <v>0</v>
      </c>
      <c r="AG250" s="1094"/>
      <c r="AH250" s="1095"/>
      <c r="AI250" s="1096"/>
      <c r="AJ250" s="1097"/>
      <c r="AK250" s="1097"/>
      <c r="AL250" s="1097"/>
      <c r="AM250" s="1098"/>
      <c r="AN250" s="1085">
        <f t="shared" ref="AN250" si="10">SUM(AN210:AN249)</f>
        <v>0</v>
      </c>
      <c r="AO250" s="127"/>
      <c r="AP250" s="127"/>
      <c r="AQ250" s="127"/>
      <c r="AR250" s="5"/>
      <c r="AS250" s="5"/>
      <c r="AT250" s="5"/>
      <c r="AU250" s="5"/>
      <c r="AV250" s="5"/>
      <c r="AW250" s="4"/>
      <c r="AX250" s="4"/>
      <c r="AY250" s="4"/>
      <c r="AZ250" s="4"/>
    </row>
    <row r="251" spans="2:53" ht="5.25" customHeight="1" thickBot="1" x14ac:dyDescent="0.2">
      <c r="C251" s="4"/>
      <c r="D251" s="45"/>
      <c r="E251" s="45"/>
      <c r="F251" s="45"/>
      <c r="G251" s="45"/>
      <c r="H251" s="45"/>
      <c r="I251" s="45"/>
      <c r="J251" s="45"/>
      <c r="K251" s="45"/>
      <c r="L251" s="45"/>
      <c r="M251" s="45"/>
      <c r="N251" s="45"/>
      <c r="O251" s="45"/>
      <c r="P251" s="45"/>
      <c r="Q251" s="45"/>
      <c r="R251" s="45"/>
      <c r="S251" s="45"/>
      <c r="T251" s="45"/>
      <c r="U251" s="45"/>
      <c r="V251" s="45"/>
      <c r="W251" s="1090"/>
      <c r="X251" s="1091"/>
      <c r="Y251" s="1091"/>
      <c r="Z251" s="1091"/>
      <c r="AA251" s="1091"/>
      <c r="AB251" s="1091"/>
      <c r="AC251" s="1091"/>
      <c r="AD251" s="1091"/>
      <c r="AE251" s="1092"/>
      <c r="AF251" s="147"/>
      <c r="AG251" s="147"/>
      <c r="AH251" s="147"/>
      <c r="AI251" s="1099"/>
      <c r="AJ251" s="1100"/>
      <c r="AK251" s="1100"/>
      <c r="AL251" s="1100"/>
      <c r="AM251" s="1101"/>
      <c r="AN251" s="1086"/>
      <c r="AO251" s="127"/>
      <c r="AP251" s="127"/>
      <c r="AQ251" s="127"/>
      <c r="AR251" s="5"/>
      <c r="AS251" s="5"/>
      <c r="AT251" s="5"/>
      <c r="AU251" s="5"/>
      <c r="AV251" s="5"/>
      <c r="AW251" s="4"/>
      <c r="AX251" s="4"/>
      <c r="AY251" s="4"/>
      <c r="AZ251" s="4"/>
    </row>
    <row r="252" spans="2:53" ht="7.5" customHeight="1" x14ac:dyDescent="0.15">
      <c r="D252" s="1083"/>
      <c r="E252" s="1083"/>
      <c r="F252" s="1083"/>
      <c r="G252" s="1084"/>
      <c r="H252" s="1084"/>
      <c r="I252" s="1083"/>
      <c r="J252" s="1083"/>
      <c r="K252" s="1083"/>
      <c r="R252" s="1082"/>
      <c r="S252" s="1082"/>
      <c r="T252" s="1082"/>
      <c r="U252" s="1082"/>
      <c r="V252" s="1082"/>
      <c r="W252" s="1082"/>
      <c r="X252" s="1082"/>
      <c r="Y252" s="1082"/>
      <c r="Z252" s="1082"/>
      <c r="AA252" s="1082"/>
      <c r="AB252" s="1082"/>
      <c r="AC252" s="1082"/>
      <c r="AD252" s="1082"/>
      <c r="AE252" s="1082"/>
      <c r="AF252" s="1082"/>
      <c r="AG252" s="1082"/>
      <c r="AH252" s="1082"/>
      <c r="AI252" s="1082"/>
      <c r="AJ252" s="1082"/>
      <c r="AK252" s="1082"/>
      <c r="AL252" s="1082"/>
      <c r="AM252" s="1082"/>
      <c r="AN252" s="1082"/>
      <c r="AO252" s="1082"/>
      <c r="AP252" s="1082"/>
      <c r="AQ252" s="1082"/>
      <c r="AR252" s="1082"/>
      <c r="AS252" s="1082"/>
      <c r="BA252" s="10"/>
    </row>
    <row r="253" spans="2:53" ht="15.75" customHeight="1" x14ac:dyDescent="0.15"/>
    <row r="254" spans="2:53" ht="15.75" customHeight="1" x14ac:dyDescent="0.15"/>
    <row r="255" spans="2:53" ht="15.75" customHeight="1" x14ac:dyDescent="0.15"/>
    <row r="256" spans="2:53"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sheetData>
  <sheetProtection sheet="1" objects="1" scenarios="1"/>
  <mergeCells count="1585">
    <mergeCell ref="AN248:AQ248"/>
    <mergeCell ref="AN249:AQ249"/>
    <mergeCell ref="AN196:AQ196"/>
    <mergeCell ref="AN197:AQ197"/>
    <mergeCell ref="AN198:AQ198"/>
    <mergeCell ref="AN199:AQ199"/>
    <mergeCell ref="AN207:AQ208"/>
    <mergeCell ref="D209:D210"/>
    <mergeCell ref="E209:E210"/>
    <mergeCell ref="F209:F210"/>
    <mergeCell ref="G209:G210"/>
    <mergeCell ref="H209:H210"/>
    <mergeCell ref="I209:I210"/>
    <mergeCell ref="J209:J210"/>
    <mergeCell ref="K209:AE210"/>
    <mergeCell ref="AF209:AH210"/>
    <mergeCell ref="AJ209:AK210"/>
    <mergeCell ref="AL209:AM210"/>
    <mergeCell ref="G202:H203"/>
    <mergeCell ref="I202:K203"/>
    <mergeCell ref="R202:AS205"/>
    <mergeCell ref="K212:AE212"/>
    <mergeCell ref="AF212:AH212"/>
    <mergeCell ref="AI212:AI213"/>
    <mergeCell ref="AJ212:AK212"/>
    <mergeCell ref="AL212:AM212"/>
    <mergeCell ref="AR212:AS212"/>
    <mergeCell ref="AR246:AS246"/>
    <mergeCell ref="AN210:AQ210"/>
    <mergeCell ref="W200:AE201"/>
    <mergeCell ref="AF200:AH200"/>
    <mergeCell ref="AI200:AM201"/>
    <mergeCell ref="D159:D160"/>
    <mergeCell ref="E159:E160"/>
    <mergeCell ref="F159:F160"/>
    <mergeCell ref="G159:G160"/>
    <mergeCell ref="H159:H160"/>
    <mergeCell ref="I159:I160"/>
    <mergeCell ref="J159:J160"/>
    <mergeCell ref="K159:AE160"/>
    <mergeCell ref="AF159:AH160"/>
    <mergeCell ref="AJ159:AK160"/>
    <mergeCell ref="AL159:AM160"/>
    <mergeCell ref="AR159:AS160"/>
    <mergeCell ref="AT159:AU160"/>
    <mergeCell ref="AX159:AZ161"/>
    <mergeCell ref="AN160:AQ160"/>
    <mergeCell ref="AN161:AQ161"/>
    <mergeCell ref="AN247:AQ247"/>
    <mergeCell ref="AX172:AZ173"/>
    <mergeCell ref="AT176:AU176"/>
    <mergeCell ref="AV176:AV177"/>
    <mergeCell ref="AW176:AW177"/>
    <mergeCell ref="AX176:AZ177"/>
    <mergeCell ref="AT180:AU180"/>
    <mergeCell ref="AV180:AV181"/>
    <mergeCell ref="AW180:AW181"/>
    <mergeCell ref="AX180:AZ181"/>
    <mergeCell ref="AT184:AU184"/>
    <mergeCell ref="AV184:AV185"/>
    <mergeCell ref="AW184:AW185"/>
    <mergeCell ref="AX184:AZ185"/>
    <mergeCell ref="AN195:AQ195"/>
    <mergeCell ref="AT188:AU188"/>
    <mergeCell ref="AR59:AS60"/>
    <mergeCell ref="AT59:AU60"/>
    <mergeCell ref="AX59:AZ61"/>
    <mergeCell ref="AN107:AQ108"/>
    <mergeCell ref="AN62:AQ62"/>
    <mergeCell ref="AN63:AQ63"/>
    <mergeCell ref="AN60:AQ60"/>
    <mergeCell ref="AN61:AQ61"/>
    <mergeCell ref="AT68:AU68"/>
    <mergeCell ref="AV68:AV69"/>
    <mergeCell ref="AW68:AW69"/>
    <mergeCell ref="AX68:AZ69"/>
    <mergeCell ref="AT72:AU72"/>
    <mergeCell ref="AV72:AV73"/>
    <mergeCell ref="AW72:AW73"/>
    <mergeCell ref="AX72:AZ73"/>
    <mergeCell ref="AT76:AU76"/>
    <mergeCell ref="AV76:AV77"/>
    <mergeCell ref="AW76:AW77"/>
    <mergeCell ref="AW92:AW93"/>
    <mergeCell ref="AX92:AZ93"/>
    <mergeCell ref="AT96:AU96"/>
    <mergeCell ref="AV96:AV97"/>
    <mergeCell ref="AW96:AW97"/>
    <mergeCell ref="AX96:AZ97"/>
    <mergeCell ref="AN111:AQ111"/>
    <mergeCell ref="AT64:AU64"/>
    <mergeCell ref="AN64:AQ64"/>
    <mergeCell ref="AN65:AQ65"/>
    <mergeCell ref="AN66:AQ66"/>
    <mergeCell ref="AN67:AQ67"/>
    <mergeCell ref="AN68:AQ68"/>
    <mergeCell ref="AN69:AQ69"/>
    <mergeCell ref="AN70:AQ70"/>
    <mergeCell ref="AN71:AQ71"/>
    <mergeCell ref="AN72:AQ72"/>
    <mergeCell ref="AN73:AQ73"/>
    <mergeCell ref="AN74:AQ74"/>
    <mergeCell ref="AN75:AQ75"/>
    <mergeCell ref="AV64:AV65"/>
    <mergeCell ref="AW64:AW65"/>
    <mergeCell ref="AX64:AZ65"/>
    <mergeCell ref="AX76:AZ77"/>
    <mergeCell ref="AT80:AU80"/>
    <mergeCell ref="AV80:AV81"/>
    <mergeCell ref="AW80:AW81"/>
    <mergeCell ref="AX80:AZ81"/>
    <mergeCell ref="AT84:AU84"/>
    <mergeCell ref="AV84:AV85"/>
    <mergeCell ref="AW84:AW85"/>
    <mergeCell ref="AX84:AZ85"/>
    <mergeCell ref="AT88:AU88"/>
    <mergeCell ref="AV88:AV89"/>
    <mergeCell ref="AW88:AW89"/>
    <mergeCell ref="AX88:AZ89"/>
    <mergeCell ref="AT92:AU92"/>
    <mergeCell ref="AV92:AV93"/>
    <mergeCell ref="D59:D60"/>
    <mergeCell ref="E59:E60"/>
    <mergeCell ref="F59:F60"/>
    <mergeCell ref="G59:G60"/>
    <mergeCell ref="H59:H60"/>
    <mergeCell ref="I59:I60"/>
    <mergeCell ref="J59:J60"/>
    <mergeCell ref="K59:AE60"/>
    <mergeCell ref="AF59:AH60"/>
    <mergeCell ref="AJ59:AK60"/>
    <mergeCell ref="AL59:AM60"/>
    <mergeCell ref="D2:F3"/>
    <mergeCell ref="AT48:AU48"/>
    <mergeCell ref="AF50:AH50"/>
    <mergeCell ref="K48:AE48"/>
    <mergeCell ref="AF48:AH48"/>
    <mergeCell ref="AJ48:AK48"/>
    <mergeCell ref="AL48:AM48"/>
    <mergeCell ref="AR48:AS48"/>
    <mergeCell ref="AR46:AS46"/>
    <mergeCell ref="AT46:AU46"/>
    <mergeCell ref="K46:AE46"/>
    <mergeCell ref="AF46:AH46"/>
    <mergeCell ref="AJ46:AK46"/>
    <mergeCell ref="K44:AE44"/>
    <mergeCell ref="AF44:AH44"/>
    <mergeCell ref="AJ44:AK44"/>
    <mergeCell ref="AL44:AM44"/>
    <mergeCell ref="AR44:AS44"/>
    <mergeCell ref="AR42:AS42"/>
    <mergeCell ref="AT42:AU42"/>
    <mergeCell ref="K42:AE42"/>
    <mergeCell ref="AF36:AH36"/>
    <mergeCell ref="AJ36:AK36"/>
    <mergeCell ref="AL36:AM36"/>
    <mergeCell ref="AR36:AS36"/>
    <mergeCell ref="AR34:AS34"/>
    <mergeCell ref="AT34:AU34"/>
    <mergeCell ref="AT32:AU32"/>
    <mergeCell ref="K34:AE34"/>
    <mergeCell ref="K32:AE32"/>
    <mergeCell ref="AL40:AM40"/>
    <mergeCell ref="B4:B5"/>
    <mergeCell ref="C4:O5"/>
    <mergeCell ref="P4:Q5"/>
    <mergeCell ref="B30:B31"/>
    <mergeCell ref="B32:B33"/>
    <mergeCell ref="B7:B8"/>
    <mergeCell ref="B20:B21"/>
    <mergeCell ref="C10:C11"/>
    <mergeCell ref="C7:C8"/>
    <mergeCell ref="C12:C13"/>
    <mergeCell ref="C14:C15"/>
    <mergeCell ref="C16:C17"/>
    <mergeCell ref="C18:C19"/>
    <mergeCell ref="C20:C21"/>
    <mergeCell ref="C22:C23"/>
    <mergeCell ref="C24:C25"/>
    <mergeCell ref="C26:C27"/>
    <mergeCell ref="C28:C29"/>
    <mergeCell ref="C30:C31"/>
    <mergeCell ref="C32:C33"/>
    <mergeCell ref="K7:AE8"/>
    <mergeCell ref="K12:AE12"/>
    <mergeCell ref="K14:AE14"/>
    <mergeCell ref="B10:B11"/>
    <mergeCell ref="B12:B13"/>
    <mergeCell ref="B14:B15"/>
    <mergeCell ref="B16:B17"/>
    <mergeCell ref="B18:B19"/>
    <mergeCell ref="B42:B43"/>
    <mergeCell ref="B44:B45"/>
    <mergeCell ref="B46:B47"/>
    <mergeCell ref="B40:B41"/>
    <mergeCell ref="B34:B35"/>
    <mergeCell ref="B36:B37"/>
    <mergeCell ref="B38:B39"/>
    <mergeCell ref="B26:B27"/>
    <mergeCell ref="B28:B29"/>
    <mergeCell ref="B22:B23"/>
    <mergeCell ref="B24:B25"/>
    <mergeCell ref="K16:AE16"/>
    <mergeCell ref="K22:AE22"/>
    <mergeCell ref="K40:AE40"/>
    <mergeCell ref="K38:AE38"/>
    <mergeCell ref="C34:C35"/>
    <mergeCell ref="C36:C37"/>
    <mergeCell ref="C46:C47"/>
    <mergeCell ref="D9:D10"/>
    <mergeCell ref="E9:E10"/>
    <mergeCell ref="F9:F10"/>
    <mergeCell ref="G9:G10"/>
    <mergeCell ref="H9:H10"/>
    <mergeCell ref="I9:I10"/>
    <mergeCell ref="J9:J10"/>
    <mergeCell ref="C48:C49"/>
    <mergeCell ref="C38:C39"/>
    <mergeCell ref="C40:C41"/>
    <mergeCell ref="C42:C43"/>
    <mergeCell ref="C44:C45"/>
    <mergeCell ref="K18:AE18"/>
    <mergeCell ref="K20:AE20"/>
    <mergeCell ref="K28:AE28"/>
    <mergeCell ref="K30:AE30"/>
    <mergeCell ref="K36:AE36"/>
    <mergeCell ref="AF32:AH32"/>
    <mergeCell ref="AJ32:AK32"/>
    <mergeCell ref="AL32:AM32"/>
    <mergeCell ref="AJ34:AK34"/>
    <mergeCell ref="AL34:AM34"/>
    <mergeCell ref="AF34:AH34"/>
    <mergeCell ref="AJ42:AK42"/>
    <mergeCell ref="AF40:AH40"/>
    <mergeCell ref="AF38:AH38"/>
    <mergeCell ref="AJ38:AK38"/>
    <mergeCell ref="AF28:AH28"/>
    <mergeCell ref="AF30:AH30"/>
    <mergeCell ref="AI44:AI45"/>
    <mergeCell ref="AI46:AI47"/>
    <mergeCell ref="AI48:AI49"/>
    <mergeCell ref="AI32:AI33"/>
    <mergeCell ref="AI34:AI35"/>
    <mergeCell ref="AI36:AI37"/>
    <mergeCell ref="AI38:AI39"/>
    <mergeCell ref="AI40:AI41"/>
    <mergeCell ref="AL18:AM18"/>
    <mergeCell ref="AF42:AH42"/>
    <mergeCell ref="G2:H3"/>
    <mergeCell ref="I2:K3"/>
    <mergeCell ref="AT7:AU8"/>
    <mergeCell ref="AV36:AV37"/>
    <mergeCell ref="AV38:AV39"/>
    <mergeCell ref="AV32:AV33"/>
    <mergeCell ref="AT18:AU18"/>
    <mergeCell ref="AV30:AV31"/>
    <mergeCell ref="AV14:AV15"/>
    <mergeCell ref="AV18:AV19"/>
    <mergeCell ref="AV24:AV25"/>
    <mergeCell ref="AV16:AV17"/>
    <mergeCell ref="AT20:AU20"/>
    <mergeCell ref="D7:J8"/>
    <mergeCell ref="AT22:AU22"/>
    <mergeCell ref="AT24:AU24"/>
    <mergeCell ref="AT26:AU26"/>
    <mergeCell ref="AT28:AU28"/>
    <mergeCell ref="AT30:AU30"/>
    <mergeCell ref="AT36:AU36"/>
    <mergeCell ref="AF20:AH20"/>
    <mergeCell ref="AV34:AV35"/>
    <mergeCell ref="AV28:AV29"/>
    <mergeCell ref="AV22:AV23"/>
    <mergeCell ref="AV26:AV27"/>
    <mergeCell ref="AL38:AM38"/>
    <mergeCell ref="AR26:AS26"/>
    <mergeCell ref="AR32:AS32"/>
    <mergeCell ref="AL22:AM22"/>
    <mergeCell ref="AR28:AS28"/>
    <mergeCell ref="AL30:AM30"/>
    <mergeCell ref="AR30:AS30"/>
    <mergeCell ref="AZ3:AZ5"/>
    <mergeCell ref="AX38:AZ39"/>
    <mergeCell ref="AX40:AZ41"/>
    <mergeCell ref="AT3:AX4"/>
    <mergeCell ref="AT5:AX6"/>
    <mergeCell ref="AY3:AY5"/>
    <mergeCell ref="AV10:AV11"/>
    <mergeCell ref="AW10:AW11"/>
    <mergeCell ref="AV12:AV13"/>
    <mergeCell ref="AW12:AW13"/>
    <mergeCell ref="AW14:AW15"/>
    <mergeCell ref="AT16:AU16"/>
    <mergeCell ref="AT12:AU12"/>
    <mergeCell ref="AT14:AU14"/>
    <mergeCell ref="AJ28:AK28"/>
    <mergeCell ref="AJ26:AK26"/>
    <mergeCell ref="AJ22:AK22"/>
    <mergeCell ref="AJ30:AK30"/>
    <mergeCell ref="AX28:AZ29"/>
    <mergeCell ref="AW18:AW19"/>
    <mergeCell ref="AJ20:AK20"/>
    <mergeCell ref="AJ24:AK24"/>
    <mergeCell ref="AL24:AM24"/>
    <mergeCell ref="R2:AS5"/>
    <mergeCell ref="AW22:AW23"/>
    <mergeCell ref="AX22:AZ23"/>
    <mergeCell ref="AX24:AZ25"/>
    <mergeCell ref="AW26:AW27"/>
    <mergeCell ref="AV40:AV41"/>
    <mergeCell ref="AW30:AW31"/>
    <mergeCell ref="AL28:AM28"/>
    <mergeCell ref="AL26:AM26"/>
    <mergeCell ref="AX44:AZ45"/>
    <mergeCell ref="AX30:AZ31"/>
    <mergeCell ref="AX32:AZ33"/>
    <mergeCell ref="AX34:AZ35"/>
    <mergeCell ref="AX36:AZ37"/>
    <mergeCell ref="AV42:AV43"/>
    <mergeCell ref="AX46:AZ47"/>
    <mergeCell ref="AT40:AU40"/>
    <mergeCell ref="AX42:AZ43"/>
    <mergeCell ref="AI42:AI43"/>
    <mergeCell ref="AT44:AU44"/>
    <mergeCell ref="AL42:AM42"/>
    <mergeCell ref="AL46:AM46"/>
    <mergeCell ref="AV20:AV21"/>
    <mergeCell ref="AW20:AW21"/>
    <mergeCell ref="AL20:AM20"/>
    <mergeCell ref="AR7:AS8"/>
    <mergeCell ref="AR18:AS18"/>
    <mergeCell ref="AR16:AS16"/>
    <mergeCell ref="AR12:AS12"/>
    <mergeCell ref="AL14:AM14"/>
    <mergeCell ref="AR14:AS14"/>
    <mergeCell ref="AJ16:AK16"/>
    <mergeCell ref="AL16:AM16"/>
    <mergeCell ref="AJ18:AK18"/>
    <mergeCell ref="AW16:AW17"/>
    <mergeCell ref="AN35:AQ35"/>
    <mergeCell ref="AR40:AS40"/>
    <mergeCell ref="AR38:AS38"/>
    <mergeCell ref="AT38:AU38"/>
    <mergeCell ref="AJ12:AK12"/>
    <mergeCell ref="AJ14:AK14"/>
    <mergeCell ref="AF7:AH8"/>
    <mergeCell ref="AR20:AS20"/>
    <mergeCell ref="AR22:AS22"/>
    <mergeCell ref="AR24:AS24"/>
    <mergeCell ref="AI10:AI11"/>
    <mergeCell ref="AI12:AI13"/>
    <mergeCell ref="AI14:AI15"/>
    <mergeCell ref="AI16:AI17"/>
    <mergeCell ref="AI18:AI19"/>
    <mergeCell ref="AI20:AI21"/>
    <mergeCell ref="AI22:AI23"/>
    <mergeCell ref="AX7:AZ8"/>
    <mergeCell ref="AX12:AZ13"/>
    <mergeCell ref="AX14:AZ15"/>
    <mergeCell ref="AX16:AZ17"/>
    <mergeCell ref="AW40:AW41"/>
    <mergeCell ref="AW36:AW37"/>
    <mergeCell ref="AW38:AW39"/>
    <mergeCell ref="AW32:AW33"/>
    <mergeCell ref="AX20:AZ21"/>
    <mergeCell ref="AF16:AH16"/>
    <mergeCell ref="AF18:AH18"/>
    <mergeCell ref="AF12:AH12"/>
    <mergeCell ref="AF14:AH14"/>
    <mergeCell ref="AL12:AM12"/>
    <mergeCell ref="AJ8:AK8"/>
    <mergeCell ref="AL8:AM8"/>
    <mergeCell ref="AI7:AM7"/>
    <mergeCell ref="AV7:AW7"/>
    <mergeCell ref="AI26:AI27"/>
    <mergeCell ref="AI28:AI29"/>
    <mergeCell ref="AI30:AI31"/>
    <mergeCell ref="AV48:AV49"/>
    <mergeCell ref="AW48:AW49"/>
    <mergeCell ref="AW42:AW43"/>
    <mergeCell ref="D52:F53"/>
    <mergeCell ref="G52:H53"/>
    <mergeCell ref="I52:K53"/>
    <mergeCell ref="R52:AS55"/>
    <mergeCell ref="AX18:AZ19"/>
    <mergeCell ref="W50:AE51"/>
    <mergeCell ref="AI50:AM51"/>
    <mergeCell ref="K24:AE24"/>
    <mergeCell ref="AT53:AX54"/>
    <mergeCell ref="AY53:AY55"/>
    <mergeCell ref="AZ53:AZ55"/>
    <mergeCell ref="B54:B55"/>
    <mergeCell ref="C54:O55"/>
    <mergeCell ref="P54:Q55"/>
    <mergeCell ref="AT55:AX56"/>
    <mergeCell ref="AF22:AH22"/>
    <mergeCell ref="AF24:AH24"/>
    <mergeCell ref="K26:AE26"/>
    <mergeCell ref="AF26:AH26"/>
    <mergeCell ref="AW34:AW35"/>
    <mergeCell ref="AW28:AW29"/>
    <mergeCell ref="AW24:AW25"/>
    <mergeCell ref="AX48:AZ49"/>
    <mergeCell ref="AV44:AV45"/>
    <mergeCell ref="AW44:AW45"/>
    <mergeCell ref="AV46:AV47"/>
    <mergeCell ref="AW46:AW47"/>
    <mergeCell ref="AX26:AZ27"/>
    <mergeCell ref="AI24:AI25"/>
    <mergeCell ref="B48:B49"/>
    <mergeCell ref="AJ40:AK40"/>
    <mergeCell ref="AV57:AW57"/>
    <mergeCell ref="AX57:AZ58"/>
    <mergeCell ref="AV60:AV61"/>
    <mergeCell ref="AW60:AW61"/>
    <mergeCell ref="B62:B63"/>
    <mergeCell ref="C62:C63"/>
    <mergeCell ref="K62:AE62"/>
    <mergeCell ref="AF62:AH62"/>
    <mergeCell ref="AI62:AI63"/>
    <mergeCell ref="AJ62:AK62"/>
    <mergeCell ref="AL62:AM62"/>
    <mergeCell ref="AR62:AS62"/>
    <mergeCell ref="AT62:AU62"/>
    <mergeCell ref="AV62:AV63"/>
    <mergeCell ref="AW62:AW63"/>
    <mergeCell ref="AX62:AZ63"/>
    <mergeCell ref="B60:B61"/>
    <mergeCell ref="C60:C61"/>
    <mergeCell ref="AI60:AI61"/>
    <mergeCell ref="B57:B58"/>
    <mergeCell ref="C57:C58"/>
    <mergeCell ref="D57:J58"/>
    <mergeCell ref="K57:AE58"/>
    <mergeCell ref="AF57:AH58"/>
    <mergeCell ref="AJ58:AK58"/>
    <mergeCell ref="AL58:AM58"/>
    <mergeCell ref="AI57:AM57"/>
    <mergeCell ref="AR57:AS58"/>
    <mergeCell ref="AT57:AU58"/>
    <mergeCell ref="AN57:AQ58"/>
    <mergeCell ref="B66:B67"/>
    <mergeCell ref="C66:C67"/>
    <mergeCell ref="K66:AE66"/>
    <mergeCell ref="AF66:AH66"/>
    <mergeCell ref="AI66:AI67"/>
    <mergeCell ref="AJ66:AK66"/>
    <mergeCell ref="AL66:AM66"/>
    <mergeCell ref="AR66:AS66"/>
    <mergeCell ref="AT66:AU66"/>
    <mergeCell ref="AV66:AV67"/>
    <mergeCell ref="AW66:AW67"/>
    <mergeCell ref="AX66:AZ67"/>
    <mergeCell ref="B64:B65"/>
    <mergeCell ref="C64:C65"/>
    <mergeCell ref="K64:AE64"/>
    <mergeCell ref="AF64:AH64"/>
    <mergeCell ref="AI64:AI65"/>
    <mergeCell ref="AJ64:AK64"/>
    <mergeCell ref="AL64:AM64"/>
    <mergeCell ref="AR64:AS64"/>
    <mergeCell ref="B70:B71"/>
    <mergeCell ref="C70:C71"/>
    <mergeCell ref="K70:AE70"/>
    <mergeCell ref="AF70:AH70"/>
    <mergeCell ref="AI70:AI71"/>
    <mergeCell ref="AJ70:AK70"/>
    <mergeCell ref="AL70:AM70"/>
    <mergeCell ref="AR70:AS70"/>
    <mergeCell ref="AT70:AU70"/>
    <mergeCell ref="AV70:AV71"/>
    <mergeCell ref="AW70:AW71"/>
    <mergeCell ref="AX70:AZ71"/>
    <mergeCell ref="B68:B69"/>
    <mergeCell ref="C68:C69"/>
    <mergeCell ref="K68:AE68"/>
    <mergeCell ref="AF68:AH68"/>
    <mergeCell ref="AI68:AI69"/>
    <mergeCell ref="AJ68:AK68"/>
    <mergeCell ref="AL68:AM68"/>
    <mergeCell ref="AR68:AS68"/>
    <mergeCell ref="B74:B75"/>
    <mergeCell ref="C74:C75"/>
    <mergeCell ref="K74:AE74"/>
    <mergeCell ref="AF74:AH74"/>
    <mergeCell ref="AI74:AI75"/>
    <mergeCell ref="AJ74:AK74"/>
    <mergeCell ref="AL74:AM74"/>
    <mergeCell ref="AR74:AS74"/>
    <mergeCell ref="AT74:AU74"/>
    <mergeCell ref="AV74:AV75"/>
    <mergeCell ref="AW74:AW75"/>
    <mergeCell ref="AX74:AZ75"/>
    <mergeCell ref="B72:B73"/>
    <mergeCell ref="C72:C73"/>
    <mergeCell ref="K72:AE72"/>
    <mergeCell ref="AF72:AH72"/>
    <mergeCell ref="AI72:AI73"/>
    <mergeCell ref="AJ72:AK72"/>
    <mergeCell ref="AL72:AM72"/>
    <mergeCell ref="AR72:AS72"/>
    <mergeCell ref="B78:B79"/>
    <mergeCell ref="C78:C79"/>
    <mergeCell ref="K78:AE78"/>
    <mergeCell ref="AF78:AH78"/>
    <mergeCell ref="AI78:AI79"/>
    <mergeCell ref="AJ78:AK78"/>
    <mergeCell ref="AL78:AM78"/>
    <mergeCell ref="AR78:AS78"/>
    <mergeCell ref="AT78:AU78"/>
    <mergeCell ref="AV78:AV79"/>
    <mergeCell ref="AW78:AW79"/>
    <mergeCell ref="AX78:AZ79"/>
    <mergeCell ref="B76:B77"/>
    <mergeCell ref="C76:C77"/>
    <mergeCell ref="K76:AE76"/>
    <mergeCell ref="AF76:AH76"/>
    <mergeCell ref="AI76:AI77"/>
    <mergeCell ref="AJ76:AK76"/>
    <mergeCell ref="AL76:AM76"/>
    <mergeCell ref="AR76:AS76"/>
    <mergeCell ref="AN76:AQ76"/>
    <mergeCell ref="AN77:AQ77"/>
    <mergeCell ref="AN78:AQ78"/>
    <mergeCell ref="AN79:AQ79"/>
    <mergeCell ref="B82:B83"/>
    <mergeCell ref="C82:C83"/>
    <mergeCell ref="K82:AE82"/>
    <mergeCell ref="AF82:AH82"/>
    <mergeCell ref="AI82:AI83"/>
    <mergeCell ref="AJ82:AK82"/>
    <mergeCell ref="AL82:AM82"/>
    <mergeCell ref="AR82:AS82"/>
    <mergeCell ref="AT82:AU82"/>
    <mergeCell ref="AV82:AV83"/>
    <mergeCell ref="AW82:AW83"/>
    <mergeCell ref="AX82:AZ83"/>
    <mergeCell ref="B80:B81"/>
    <mergeCell ref="C80:C81"/>
    <mergeCell ref="K80:AE80"/>
    <mergeCell ref="AF80:AH80"/>
    <mergeCell ref="AI80:AI81"/>
    <mergeCell ref="AJ80:AK80"/>
    <mergeCell ref="AL80:AM80"/>
    <mergeCell ref="AR80:AS80"/>
    <mergeCell ref="AN80:AQ80"/>
    <mergeCell ref="AN81:AQ81"/>
    <mergeCell ref="AN82:AQ82"/>
    <mergeCell ref="AN83:AQ83"/>
    <mergeCell ref="B86:B87"/>
    <mergeCell ref="C86:C87"/>
    <mergeCell ref="K86:AE86"/>
    <mergeCell ref="AF86:AH86"/>
    <mergeCell ref="AI86:AI87"/>
    <mergeCell ref="AJ86:AK86"/>
    <mergeCell ref="AL86:AM86"/>
    <mergeCell ref="AR86:AS86"/>
    <mergeCell ref="AT86:AU86"/>
    <mergeCell ref="AV86:AV87"/>
    <mergeCell ref="AW86:AW87"/>
    <mergeCell ref="AX86:AZ87"/>
    <mergeCell ref="B84:B85"/>
    <mergeCell ref="C84:C85"/>
    <mergeCell ref="K84:AE84"/>
    <mergeCell ref="AF84:AH84"/>
    <mergeCell ref="AI84:AI85"/>
    <mergeCell ref="AJ84:AK84"/>
    <mergeCell ref="AL84:AM84"/>
    <mergeCell ref="AR84:AS84"/>
    <mergeCell ref="AN84:AQ84"/>
    <mergeCell ref="AN85:AQ85"/>
    <mergeCell ref="AN86:AQ86"/>
    <mergeCell ref="AN87:AQ87"/>
    <mergeCell ref="B90:B91"/>
    <mergeCell ref="C90:C91"/>
    <mergeCell ref="K90:AE90"/>
    <mergeCell ref="AF90:AH90"/>
    <mergeCell ref="AI90:AI91"/>
    <mergeCell ref="AJ90:AK90"/>
    <mergeCell ref="AL90:AM90"/>
    <mergeCell ref="AR90:AS90"/>
    <mergeCell ref="AT90:AU90"/>
    <mergeCell ref="AV90:AV91"/>
    <mergeCell ref="AW90:AW91"/>
    <mergeCell ref="AX90:AZ91"/>
    <mergeCell ref="B88:B89"/>
    <mergeCell ref="C88:C89"/>
    <mergeCell ref="K88:AE88"/>
    <mergeCell ref="AF88:AH88"/>
    <mergeCell ref="AI88:AI89"/>
    <mergeCell ref="AJ88:AK88"/>
    <mergeCell ref="AL88:AM88"/>
    <mergeCell ref="AR88:AS88"/>
    <mergeCell ref="AN88:AQ88"/>
    <mergeCell ref="AN89:AQ89"/>
    <mergeCell ref="AN90:AQ90"/>
    <mergeCell ref="AN91:AQ91"/>
    <mergeCell ref="B94:B95"/>
    <mergeCell ref="C94:C95"/>
    <mergeCell ref="K94:AE94"/>
    <mergeCell ref="AF94:AH94"/>
    <mergeCell ref="AI94:AI95"/>
    <mergeCell ref="AJ94:AK94"/>
    <mergeCell ref="AL94:AM94"/>
    <mergeCell ref="AR94:AS94"/>
    <mergeCell ref="AT94:AU94"/>
    <mergeCell ref="AV94:AV95"/>
    <mergeCell ref="AW94:AW95"/>
    <mergeCell ref="AX94:AZ95"/>
    <mergeCell ref="B92:B93"/>
    <mergeCell ref="C92:C93"/>
    <mergeCell ref="K92:AE92"/>
    <mergeCell ref="AF92:AH92"/>
    <mergeCell ref="AI92:AI93"/>
    <mergeCell ref="AJ92:AK92"/>
    <mergeCell ref="AL92:AM92"/>
    <mergeCell ref="AR92:AS92"/>
    <mergeCell ref="AN92:AQ92"/>
    <mergeCell ref="AN93:AQ93"/>
    <mergeCell ref="AN94:AQ94"/>
    <mergeCell ref="AN95:AQ95"/>
    <mergeCell ref="B98:B99"/>
    <mergeCell ref="C98:C99"/>
    <mergeCell ref="K98:AE98"/>
    <mergeCell ref="AF98:AH98"/>
    <mergeCell ref="AI98:AI99"/>
    <mergeCell ref="AJ98:AK98"/>
    <mergeCell ref="AL98:AM98"/>
    <mergeCell ref="AR98:AS98"/>
    <mergeCell ref="AT98:AU98"/>
    <mergeCell ref="AV98:AV99"/>
    <mergeCell ref="AW98:AW99"/>
    <mergeCell ref="AX98:AZ99"/>
    <mergeCell ref="B96:B97"/>
    <mergeCell ref="C96:C97"/>
    <mergeCell ref="K96:AE96"/>
    <mergeCell ref="AF96:AH96"/>
    <mergeCell ref="AI96:AI97"/>
    <mergeCell ref="AJ96:AK96"/>
    <mergeCell ref="AL96:AM96"/>
    <mergeCell ref="AR96:AS96"/>
    <mergeCell ref="AN96:AQ96"/>
    <mergeCell ref="AN97:AQ97"/>
    <mergeCell ref="AN98:AQ98"/>
    <mergeCell ref="AN99:AQ99"/>
    <mergeCell ref="W100:AE101"/>
    <mergeCell ref="AF100:AH100"/>
    <mergeCell ref="AI100:AM101"/>
    <mergeCell ref="AN100:AN101"/>
    <mergeCell ref="D102:F103"/>
    <mergeCell ref="G102:H103"/>
    <mergeCell ref="I102:K103"/>
    <mergeCell ref="R102:AS105"/>
    <mergeCell ref="AT103:AX104"/>
    <mergeCell ref="AY103:AY105"/>
    <mergeCell ref="AZ103:AZ105"/>
    <mergeCell ref="AV110:AV111"/>
    <mergeCell ref="AW110:AW111"/>
    <mergeCell ref="AT112:AU112"/>
    <mergeCell ref="AV112:AV113"/>
    <mergeCell ref="AW112:AW113"/>
    <mergeCell ref="AX112:AZ113"/>
    <mergeCell ref="D109:D110"/>
    <mergeCell ref="E109:E110"/>
    <mergeCell ref="F109:F110"/>
    <mergeCell ref="G109:G110"/>
    <mergeCell ref="H109:H110"/>
    <mergeCell ref="I109:I110"/>
    <mergeCell ref="J109:J110"/>
    <mergeCell ref="K109:AE110"/>
    <mergeCell ref="AF109:AH110"/>
    <mergeCell ref="AJ109:AK110"/>
    <mergeCell ref="AL109:AM110"/>
    <mergeCell ref="AR109:AS110"/>
    <mergeCell ref="AT109:AU110"/>
    <mergeCell ref="AX109:AZ111"/>
    <mergeCell ref="AN110:AQ110"/>
    <mergeCell ref="AT114:AU114"/>
    <mergeCell ref="AV114:AV115"/>
    <mergeCell ref="AW114:AW115"/>
    <mergeCell ref="AX114:AZ115"/>
    <mergeCell ref="AT116:AU116"/>
    <mergeCell ref="AV116:AV117"/>
    <mergeCell ref="AW116:AW117"/>
    <mergeCell ref="AX116:AZ117"/>
    <mergeCell ref="AN112:AQ112"/>
    <mergeCell ref="AN113:AQ113"/>
    <mergeCell ref="AN114:AQ114"/>
    <mergeCell ref="AN115:AQ115"/>
    <mergeCell ref="B110:B111"/>
    <mergeCell ref="C110:C111"/>
    <mergeCell ref="AI110:AI111"/>
    <mergeCell ref="B104:B105"/>
    <mergeCell ref="C104:O105"/>
    <mergeCell ref="P104:Q105"/>
    <mergeCell ref="AT105:AX106"/>
    <mergeCell ref="B107:B108"/>
    <mergeCell ref="C107:C108"/>
    <mergeCell ref="D107:J108"/>
    <mergeCell ref="K107:AE108"/>
    <mergeCell ref="AF107:AH108"/>
    <mergeCell ref="AI107:AM107"/>
    <mergeCell ref="AR107:AS108"/>
    <mergeCell ref="AT107:AU108"/>
    <mergeCell ref="AV107:AW107"/>
    <mergeCell ref="AX107:AZ108"/>
    <mergeCell ref="AJ108:AK108"/>
    <mergeCell ref="AL108:AM108"/>
    <mergeCell ref="B114:B115"/>
    <mergeCell ref="C114:C115"/>
    <mergeCell ref="K114:AE114"/>
    <mergeCell ref="AF114:AH114"/>
    <mergeCell ref="AI114:AI115"/>
    <mergeCell ref="AJ114:AK114"/>
    <mergeCell ref="AL114:AM114"/>
    <mergeCell ref="AR114:AS114"/>
    <mergeCell ref="B112:B113"/>
    <mergeCell ref="C112:C113"/>
    <mergeCell ref="K112:AE112"/>
    <mergeCell ref="AF112:AH112"/>
    <mergeCell ref="AI112:AI113"/>
    <mergeCell ref="AJ112:AK112"/>
    <mergeCell ref="AL112:AM112"/>
    <mergeCell ref="AR112:AS112"/>
    <mergeCell ref="B118:B119"/>
    <mergeCell ref="C118:C119"/>
    <mergeCell ref="K118:AE118"/>
    <mergeCell ref="AF118:AH118"/>
    <mergeCell ref="AI118:AI119"/>
    <mergeCell ref="AJ118:AK118"/>
    <mergeCell ref="AL118:AM118"/>
    <mergeCell ref="AR118:AS118"/>
    <mergeCell ref="AT118:AU118"/>
    <mergeCell ref="AV118:AV119"/>
    <mergeCell ref="AW118:AW119"/>
    <mergeCell ref="AX118:AZ119"/>
    <mergeCell ref="B116:B117"/>
    <mergeCell ref="C116:C117"/>
    <mergeCell ref="K116:AE116"/>
    <mergeCell ref="AF116:AH116"/>
    <mergeCell ref="AI116:AI117"/>
    <mergeCell ref="AJ116:AK116"/>
    <mergeCell ref="AL116:AM116"/>
    <mergeCell ref="AR116:AS116"/>
    <mergeCell ref="AN116:AQ116"/>
    <mergeCell ref="AN117:AQ117"/>
    <mergeCell ref="AN118:AQ118"/>
    <mergeCell ref="AN119:AQ119"/>
    <mergeCell ref="AT120:AU120"/>
    <mergeCell ref="AV120:AV121"/>
    <mergeCell ref="AW120:AW121"/>
    <mergeCell ref="AX120:AZ121"/>
    <mergeCell ref="B122:B123"/>
    <mergeCell ref="C122:C123"/>
    <mergeCell ref="K122:AE122"/>
    <mergeCell ref="AF122:AH122"/>
    <mergeCell ref="AI122:AI123"/>
    <mergeCell ref="AJ122:AK122"/>
    <mergeCell ref="AL122:AM122"/>
    <mergeCell ref="AR122:AS122"/>
    <mergeCell ref="AT122:AU122"/>
    <mergeCell ref="AV122:AV123"/>
    <mergeCell ref="AW122:AW123"/>
    <mergeCell ref="AX122:AZ123"/>
    <mergeCell ref="B120:B121"/>
    <mergeCell ref="C120:C121"/>
    <mergeCell ref="K120:AE120"/>
    <mergeCell ref="AF120:AH120"/>
    <mergeCell ref="AI120:AI121"/>
    <mergeCell ref="AJ120:AK120"/>
    <mergeCell ref="AL120:AM120"/>
    <mergeCell ref="AR120:AS120"/>
    <mergeCell ref="AN120:AQ120"/>
    <mergeCell ref="AN121:AQ121"/>
    <mergeCell ref="AN122:AQ122"/>
    <mergeCell ref="AN123:AQ123"/>
    <mergeCell ref="AT124:AU124"/>
    <mergeCell ref="AV124:AV125"/>
    <mergeCell ref="AW124:AW125"/>
    <mergeCell ref="AX124:AZ125"/>
    <mergeCell ref="B126:B127"/>
    <mergeCell ref="C126:C127"/>
    <mergeCell ref="K126:AE126"/>
    <mergeCell ref="AF126:AH126"/>
    <mergeCell ref="AI126:AI127"/>
    <mergeCell ref="AJ126:AK126"/>
    <mergeCell ref="AL126:AM126"/>
    <mergeCell ref="AR126:AS126"/>
    <mergeCell ref="AT126:AU126"/>
    <mergeCell ref="AV126:AV127"/>
    <mergeCell ref="AW126:AW127"/>
    <mergeCell ref="AX126:AZ127"/>
    <mergeCell ref="B124:B125"/>
    <mergeCell ref="C124:C125"/>
    <mergeCell ref="K124:AE124"/>
    <mergeCell ref="AF124:AH124"/>
    <mergeCell ref="AI124:AI125"/>
    <mergeCell ref="AJ124:AK124"/>
    <mergeCell ref="AL124:AM124"/>
    <mergeCell ref="AR124:AS124"/>
    <mergeCell ref="AN124:AQ124"/>
    <mergeCell ref="AN125:AQ125"/>
    <mergeCell ref="AN126:AQ126"/>
    <mergeCell ref="AN127:AQ127"/>
    <mergeCell ref="AT128:AU128"/>
    <mergeCell ref="AV128:AV129"/>
    <mergeCell ref="AW128:AW129"/>
    <mergeCell ref="AX128:AZ129"/>
    <mergeCell ref="B130:B131"/>
    <mergeCell ref="C130:C131"/>
    <mergeCell ref="K130:AE130"/>
    <mergeCell ref="AF130:AH130"/>
    <mergeCell ref="AI130:AI131"/>
    <mergeCell ref="AJ130:AK130"/>
    <mergeCell ref="AL130:AM130"/>
    <mergeCell ref="AR130:AS130"/>
    <mergeCell ref="AT130:AU130"/>
    <mergeCell ref="AV130:AV131"/>
    <mergeCell ref="AW130:AW131"/>
    <mergeCell ref="AX130:AZ131"/>
    <mergeCell ref="B128:B129"/>
    <mergeCell ref="C128:C129"/>
    <mergeCell ref="K128:AE128"/>
    <mergeCell ref="AF128:AH128"/>
    <mergeCell ref="AI128:AI129"/>
    <mergeCell ref="AJ128:AK128"/>
    <mergeCell ref="AL128:AM128"/>
    <mergeCell ref="AR128:AS128"/>
    <mergeCell ref="AN128:AQ128"/>
    <mergeCell ref="AN129:AQ129"/>
    <mergeCell ref="AN130:AQ130"/>
    <mergeCell ref="AN131:AQ131"/>
    <mergeCell ref="AT132:AU132"/>
    <mergeCell ref="AV132:AV133"/>
    <mergeCell ref="AW132:AW133"/>
    <mergeCell ref="AX132:AZ133"/>
    <mergeCell ref="B134:B135"/>
    <mergeCell ref="C134:C135"/>
    <mergeCell ref="K134:AE134"/>
    <mergeCell ref="AF134:AH134"/>
    <mergeCell ref="AI134:AI135"/>
    <mergeCell ref="AJ134:AK134"/>
    <mergeCell ref="AL134:AM134"/>
    <mergeCell ref="AR134:AS134"/>
    <mergeCell ref="AT134:AU134"/>
    <mergeCell ref="AV134:AV135"/>
    <mergeCell ref="AW134:AW135"/>
    <mergeCell ref="AX134:AZ135"/>
    <mergeCell ref="B132:B133"/>
    <mergeCell ref="C132:C133"/>
    <mergeCell ref="K132:AE132"/>
    <mergeCell ref="AF132:AH132"/>
    <mergeCell ref="AI132:AI133"/>
    <mergeCell ref="AJ132:AK132"/>
    <mergeCell ref="AL132:AM132"/>
    <mergeCell ref="AR132:AS132"/>
    <mergeCell ref="AN132:AQ132"/>
    <mergeCell ref="AN133:AQ133"/>
    <mergeCell ref="AN134:AQ134"/>
    <mergeCell ref="AN135:AQ135"/>
    <mergeCell ref="AT136:AU136"/>
    <mergeCell ref="AV136:AV137"/>
    <mergeCell ref="AW136:AW137"/>
    <mergeCell ref="AX136:AZ137"/>
    <mergeCell ref="B138:B139"/>
    <mergeCell ref="C138:C139"/>
    <mergeCell ref="K138:AE138"/>
    <mergeCell ref="AF138:AH138"/>
    <mergeCell ref="AI138:AI139"/>
    <mergeCell ref="AJ138:AK138"/>
    <mergeCell ref="AL138:AM138"/>
    <mergeCell ref="AR138:AS138"/>
    <mergeCell ref="AT138:AU138"/>
    <mergeCell ref="AV138:AV139"/>
    <mergeCell ref="AW138:AW139"/>
    <mergeCell ref="AX138:AZ139"/>
    <mergeCell ref="B136:B137"/>
    <mergeCell ref="C136:C137"/>
    <mergeCell ref="K136:AE136"/>
    <mergeCell ref="AF136:AH136"/>
    <mergeCell ref="AI136:AI137"/>
    <mergeCell ref="AJ136:AK136"/>
    <mergeCell ref="AL136:AM136"/>
    <mergeCell ref="AR136:AS136"/>
    <mergeCell ref="AN136:AQ136"/>
    <mergeCell ref="AN137:AQ137"/>
    <mergeCell ref="AN138:AQ138"/>
    <mergeCell ref="AN139:AQ139"/>
    <mergeCell ref="AT140:AU140"/>
    <mergeCell ref="AV140:AV141"/>
    <mergeCell ref="AW140:AW141"/>
    <mergeCell ref="AX140:AZ141"/>
    <mergeCell ref="B142:B143"/>
    <mergeCell ref="C142:C143"/>
    <mergeCell ref="K142:AE142"/>
    <mergeCell ref="AF142:AH142"/>
    <mergeCell ref="AI142:AI143"/>
    <mergeCell ref="AJ142:AK142"/>
    <mergeCell ref="AL142:AM142"/>
    <mergeCell ref="AR142:AS142"/>
    <mergeCell ref="AT142:AU142"/>
    <mergeCell ref="AV142:AV143"/>
    <mergeCell ref="AW142:AW143"/>
    <mergeCell ref="AX142:AZ143"/>
    <mergeCell ref="B140:B141"/>
    <mergeCell ref="C140:C141"/>
    <mergeCell ref="K140:AE140"/>
    <mergeCell ref="AF140:AH140"/>
    <mergeCell ref="AI140:AI141"/>
    <mergeCell ref="AJ140:AK140"/>
    <mergeCell ref="AL140:AM140"/>
    <mergeCell ref="AR140:AS140"/>
    <mergeCell ref="AN140:AQ140"/>
    <mergeCell ref="AN141:AQ141"/>
    <mergeCell ref="AN142:AQ142"/>
    <mergeCell ref="AN143:AQ143"/>
    <mergeCell ref="AT144:AU144"/>
    <mergeCell ref="AV144:AV145"/>
    <mergeCell ref="AW144:AW145"/>
    <mergeCell ref="AX144:AZ145"/>
    <mergeCell ref="B146:B147"/>
    <mergeCell ref="C146:C147"/>
    <mergeCell ref="K146:AE146"/>
    <mergeCell ref="AF146:AH146"/>
    <mergeCell ref="AI146:AI147"/>
    <mergeCell ref="AJ146:AK146"/>
    <mergeCell ref="AL146:AM146"/>
    <mergeCell ref="AR146:AS146"/>
    <mergeCell ref="AT146:AU146"/>
    <mergeCell ref="AV146:AV147"/>
    <mergeCell ref="AW146:AW147"/>
    <mergeCell ref="AX146:AZ147"/>
    <mergeCell ref="B144:B145"/>
    <mergeCell ref="C144:C145"/>
    <mergeCell ref="K144:AE144"/>
    <mergeCell ref="AF144:AH144"/>
    <mergeCell ref="AI144:AI145"/>
    <mergeCell ref="AJ144:AK144"/>
    <mergeCell ref="AL144:AM144"/>
    <mergeCell ref="AR144:AS144"/>
    <mergeCell ref="AN144:AQ144"/>
    <mergeCell ref="AN145:AQ145"/>
    <mergeCell ref="AN146:AQ146"/>
    <mergeCell ref="AN147:AQ147"/>
    <mergeCell ref="AT148:AU148"/>
    <mergeCell ref="AV148:AV149"/>
    <mergeCell ref="AW148:AW149"/>
    <mergeCell ref="AX148:AZ149"/>
    <mergeCell ref="W150:AE151"/>
    <mergeCell ref="AF150:AH150"/>
    <mergeCell ref="AI150:AM151"/>
    <mergeCell ref="AN150:AN151"/>
    <mergeCell ref="D152:F153"/>
    <mergeCell ref="G152:H153"/>
    <mergeCell ref="I152:K153"/>
    <mergeCell ref="R152:AS155"/>
    <mergeCell ref="B148:B149"/>
    <mergeCell ref="C148:C149"/>
    <mergeCell ref="K148:AE148"/>
    <mergeCell ref="AF148:AH148"/>
    <mergeCell ref="AI148:AI149"/>
    <mergeCell ref="AJ148:AK148"/>
    <mergeCell ref="AL148:AM148"/>
    <mergeCell ref="AR148:AS148"/>
    <mergeCell ref="AN148:AQ148"/>
    <mergeCell ref="AN149:AQ149"/>
    <mergeCell ref="AT153:AX154"/>
    <mergeCell ref="AY153:AY155"/>
    <mergeCell ref="AZ153:AZ155"/>
    <mergeCell ref="B154:B155"/>
    <mergeCell ref="C154:O155"/>
    <mergeCell ref="P154:Q155"/>
    <mergeCell ref="AT155:AX156"/>
    <mergeCell ref="B157:B158"/>
    <mergeCell ref="C157:C158"/>
    <mergeCell ref="D157:J158"/>
    <mergeCell ref="K157:AE158"/>
    <mergeCell ref="AF157:AH158"/>
    <mergeCell ref="AI157:AM157"/>
    <mergeCell ref="AR157:AS158"/>
    <mergeCell ref="AT157:AU158"/>
    <mergeCell ref="AV157:AW157"/>
    <mergeCell ref="AX157:AZ158"/>
    <mergeCell ref="AJ158:AK158"/>
    <mergeCell ref="AL158:AM158"/>
    <mergeCell ref="B160:B161"/>
    <mergeCell ref="C160:C161"/>
    <mergeCell ref="B162:B163"/>
    <mergeCell ref="C162:C163"/>
    <mergeCell ref="K162:AE162"/>
    <mergeCell ref="AF162:AH162"/>
    <mergeCell ref="AI162:AI163"/>
    <mergeCell ref="AJ162:AK162"/>
    <mergeCell ref="AL162:AM162"/>
    <mergeCell ref="AR162:AS162"/>
    <mergeCell ref="AT162:AU162"/>
    <mergeCell ref="AV162:AV163"/>
    <mergeCell ref="AW162:AW163"/>
    <mergeCell ref="AX162:AZ163"/>
    <mergeCell ref="AI160:AI161"/>
    <mergeCell ref="AV160:AV161"/>
    <mergeCell ref="AW160:AW161"/>
    <mergeCell ref="AN162:AQ162"/>
    <mergeCell ref="AN163:AQ163"/>
    <mergeCell ref="AN157:AQ158"/>
    <mergeCell ref="B166:B167"/>
    <mergeCell ref="C166:C167"/>
    <mergeCell ref="K166:AE166"/>
    <mergeCell ref="AF166:AH166"/>
    <mergeCell ref="AI166:AI167"/>
    <mergeCell ref="AJ166:AK166"/>
    <mergeCell ref="AL166:AM166"/>
    <mergeCell ref="AR166:AS166"/>
    <mergeCell ref="AT166:AU166"/>
    <mergeCell ref="AV166:AV167"/>
    <mergeCell ref="AW166:AW167"/>
    <mergeCell ref="AX166:AZ167"/>
    <mergeCell ref="B164:B165"/>
    <mergeCell ref="C164:C165"/>
    <mergeCell ref="K164:AE164"/>
    <mergeCell ref="AF164:AH164"/>
    <mergeCell ref="AI164:AI165"/>
    <mergeCell ref="AJ164:AK164"/>
    <mergeCell ref="AL164:AM164"/>
    <mergeCell ref="AR164:AS164"/>
    <mergeCell ref="AN166:AQ166"/>
    <mergeCell ref="AN167:AQ167"/>
    <mergeCell ref="AT164:AU164"/>
    <mergeCell ref="AV164:AV165"/>
    <mergeCell ref="AW164:AW165"/>
    <mergeCell ref="AX164:AZ165"/>
    <mergeCell ref="AN164:AQ164"/>
    <mergeCell ref="AN165:AQ165"/>
    <mergeCell ref="B170:B171"/>
    <mergeCell ref="C170:C171"/>
    <mergeCell ref="K170:AE170"/>
    <mergeCell ref="AF170:AH170"/>
    <mergeCell ref="AI170:AI171"/>
    <mergeCell ref="AJ170:AK170"/>
    <mergeCell ref="AL170:AM170"/>
    <mergeCell ref="AR170:AS170"/>
    <mergeCell ref="AT170:AU170"/>
    <mergeCell ref="AV170:AV171"/>
    <mergeCell ref="AW170:AW171"/>
    <mergeCell ref="AX170:AZ171"/>
    <mergeCell ref="B168:B169"/>
    <mergeCell ref="C168:C169"/>
    <mergeCell ref="K168:AE168"/>
    <mergeCell ref="AF168:AH168"/>
    <mergeCell ref="AI168:AI169"/>
    <mergeCell ref="AJ168:AK168"/>
    <mergeCell ref="AL168:AM168"/>
    <mergeCell ref="AR168:AS168"/>
    <mergeCell ref="AN168:AQ168"/>
    <mergeCell ref="AN169:AQ169"/>
    <mergeCell ref="AN170:AQ170"/>
    <mergeCell ref="AN171:AQ171"/>
    <mergeCell ref="AT168:AU168"/>
    <mergeCell ref="AV168:AV169"/>
    <mergeCell ref="AW168:AW169"/>
    <mergeCell ref="AX168:AZ169"/>
    <mergeCell ref="B174:B175"/>
    <mergeCell ref="C174:C175"/>
    <mergeCell ref="K174:AE174"/>
    <mergeCell ref="AF174:AH174"/>
    <mergeCell ref="AI174:AI175"/>
    <mergeCell ref="AJ174:AK174"/>
    <mergeCell ref="AL174:AM174"/>
    <mergeCell ref="AR174:AS174"/>
    <mergeCell ref="AT174:AU174"/>
    <mergeCell ref="AV174:AV175"/>
    <mergeCell ref="AW174:AW175"/>
    <mergeCell ref="AX174:AZ175"/>
    <mergeCell ref="B172:B173"/>
    <mergeCell ref="C172:C173"/>
    <mergeCell ref="K172:AE172"/>
    <mergeCell ref="AF172:AH172"/>
    <mergeCell ref="AI172:AI173"/>
    <mergeCell ref="AJ172:AK172"/>
    <mergeCell ref="AL172:AM172"/>
    <mergeCell ref="AR172:AS172"/>
    <mergeCell ref="AN172:AQ172"/>
    <mergeCell ref="AN173:AQ173"/>
    <mergeCell ref="AN174:AQ174"/>
    <mergeCell ref="AN175:AQ175"/>
    <mergeCell ref="AT172:AU172"/>
    <mergeCell ref="AV172:AV173"/>
    <mergeCell ref="AW172:AW173"/>
    <mergeCell ref="B178:B179"/>
    <mergeCell ref="C178:C179"/>
    <mergeCell ref="K178:AE178"/>
    <mergeCell ref="AF178:AH178"/>
    <mergeCell ref="AI178:AI179"/>
    <mergeCell ref="AJ178:AK178"/>
    <mergeCell ref="AL178:AM178"/>
    <mergeCell ref="AR178:AS178"/>
    <mergeCell ref="AT178:AU178"/>
    <mergeCell ref="AV178:AV179"/>
    <mergeCell ref="AW178:AW179"/>
    <mergeCell ref="AX178:AZ179"/>
    <mergeCell ref="B176:B177"/>
    <mergeCell ref="C176:C177"/>
    <mergeCell ref="K176:AE176"/>
    <mergeCell ref="AF176:AH176"/>
    <mergeCell ref="AI176:AI177"/>
    <mergeCell ref="AJ176:AK176"/>
    <mergeCell ref="AL176:AM176"/>
    <mergeCell ref="AR176:AS176"/>
    <mergeCell ref="AN176:AQ176"/>
    <mergeCell ref="AN177:AQ177"/>
    <mergeCell ref="AN178:AQ178"/>
    <mergeCell ref="AN179:AQ179"/>
    <mergeCell ref="B182:B183"/>
    <mergeCell ref="C182:C183"/>
    <mergeCell ref="K182:AE182"/>
    <mergeCell ref="AF182:AH182"/>
    <mergeCell ref="AI182:AI183"/>
    <mergeCell ref="AJ182:AK182"/>
    <mergeCell ref="AL182:AM182"/>
    <mergeCell ref="AR182:AS182"/>
    <mergeCell ref="AT182:AU182"/>
    <mergeCell ref="AV182:AV183"/>
    <mergeCell ref="AW182:AW183"/>
    <mergeCell ref="AX182:AZ183"/>
    <mergeCell ref="B180:B181"/>
    <mergeCell ref="C180:C181"/>
    <mergeCell ref="K180:AE180"/>
    <mergeCell ref="AF180:AH180"/>
    <mergeCell ref="AI180:AI181"/>
    <mergeCell ref="AJ180:AK180"/>
    <mergeCell ref="AL180:AM180"/>
    <mergeCell ref="AR180:AS180"/>
    <mergeCell ref="AN180:AQ180"/>
    <mergeCell ref="AN181:AQ181"/>
    <mergeCell ref="AN182:AQ182"/>
    <mergeCell ref="AN183:AQ183"/>
    <mergeCell ref="B186:B187"/>
    <mergeCell ref="C186:C187"/>
    <mergeCell ref="K186:AE186"/>
    <mergeCell ref="AF186:AH186"/>
    <mergeCell ref="AI186:AI187"/>
    <mergeCell ref="AJ186:AK186"/>
    <mergeCell ref="AL186:AM186"/>
    <mergeCell ref="AR186:AS186"/>
    <mergeCell ref="AT186:AU186"/>
    <mergeCell ref="AV186:AV187"/>
    <mergeCell ref="AW186:AW187"/>
    <mergeCell ref="AX186:AZ187"/>
    <mergeCell ref="B184:B185"/>
    <mergeCell ref="C184:C185"/>
    <mergeCell ref="K184:AE184"/>
    <mergeCell ref="AF184:AH184"/>
    <mergeCell ref="AI184:AI185"/>
    <mergeCell ref="AJ184:AK184"/>
    <mergeCell ref="AL184:AM184"/>
    <mergeCell ref="AR184:AS184"/>
    <mergeCell ref="AN184:AQ184"/>
    <mergeCell ref="AN185:AQ185"/>
    <mergeCell ref="AN186:AQ186"/>
    <mergeCell ref="AN187:AQ187"/>
    <mergeCell ref="AV188:AV189"/>
    <mergeCell ref="AW188:AW189"/>
    <mergeCell ref="AX188:AZ189"/>
    <mergeCell ref="B190:B191"/>
    <mergeCell ref="C190:C191"/>
    <mergeCell ref="K190:AE190"/>
    <mergeCell ref="AF190:AH190"/>
    <mergeCell ref="AI190:AI191"/>
    <mergeCell ref="AJ190:AK190"/>
    <mergeCell ref="AL190:AM190"/>
    <mergeCell ref="AR190:AS190"/>
    <mergeCell ref="AT190:AU190"/>
    <mergeCell ref="AV190:AV191"/>
    <mergeCell ref="AW190:AW191"/>
    <mergeCell ref="AX190:AZ191"/>
    <mergeCell ref="B188:B189"/>
    <mergeCell ref="C188:C189"/>
    <mergeCell ref="K188:AE188"/>
    <mergeCell ref="AF188:AH188"/>
    <mergeCell ref="AI188:AI189"/>
    <mergeCell ref="AJ188:AK188"/>
    <mergeCell ref="AL188:AM188"/>
    <mergeCell ref="AR188:AS188"/>
    <mergeCell ref="AN188:AQ188"/>
    <mergeCell ref="AN189:AQ189"/>
    <mergeCell ref="AN190:AQ190"/>
    <mergeCell ref="AN191:AQ191"/>
    <mergeCell ref="AN200:AN201"/>
    <mergeCell ref="D202:F203"/>
    <mergeCell ref="AT192:AU192"/>
    <mergeCell ref="AV192:AV193"/>
    <mergeCell ref="AW192:AW193"/>
    <mergeCell ref="AX192:AZ193"/>
    <mergeCell ref="B194:B195"/>
    <mergeCell ref="C194:C195"/>
    <mergeCell ref="K194:AE194"/>
    <mergeCell ref="AF194:AH194"/>
    <mergeCell ref="AI194:AI195"/>
    <mergeCell ref="AJ194:AK194"/>
    <mergeCell ref="AL194:AM194"/>
    <mergeCell ref="AR194:AS194"/>
    <mergeCell ref="AT194:AU194"/>
    <mergeCell ref="AV194:AV195"/>
    <mergeCell ref="AW194:AW195"/>
    <mergeCell ref="AX194:AZ195"/>
    <mergeCell ref="B192:B193"/>
    <mergeCell ref="C192:C193"/>
    <mergeCell ref="K192:AE192"/>
    <mergeCell ref="AF192:AH192"/>
    <mergeCell ref="AI192:AI193"/>
    <mergeCell ref="AJ192:AK192"/>
    <mergeCell ref="AL192:AM192"/>
    <mergeCell ref="AR192:AS192"/>
    <mergeCell ref="AN192:AQ192"/>
    <mergeCell ref="AN193:AQ193"/>
    <mergeCell ref="AN194:AQ194"/>
    <mergeCell ref="AT196:AU196"/>
    <mergeCell ref="AV196:AV197"/>
    <mergeCell ref="AW196:AW197"/>
    <mergeCell ref="AX196:AZ197"/>
    <mergeCell ref="B198:B199"/>
    <mergeCell ref="C198:C199"/>
    <mergeCell ref="K198:AE198"/>
    <mergeCell ref="AF198:AH198"/>
    <mergeCell ref="AI198:AI199"/>
    <mergeCell ref="AJ198:AK198"/>
    <mergeCell ref="AL198:AM198"/>
    <mergeCell ref="AR198:AS198"/>
    <mergeCell ref="AT198:AU198"/>
    <mergeCell ref="AV198:AV199"/>
    <mergeCell ref="AW198:AW199"/>
    <mergeCell ref="AX198:AZ199"/>
    <mergeCell ref="B196:B197"/>
    <mergeCell ref="C196:C197"/>
    <mergeCell ref="K196:AE196"/>
    <mergeCell ref="AF196:AH196"/>
    <mergeCell ref="AI196:AI197"/>
    <mergeCell ref="AJ196:AK196"/>
    <mergeCell ref="AL196:AM196"/>
    <mergeCell ref="AR196:AS196"/>
    <mergeCell ref="AV210:AV211"/>
    <mergeCell ref="AW210:AW211"/>
    <mergeCell ref="AT212:AU212"/>
    <mergeCell ref="AV212:AV213"/>
    <mergeCell ref="AW212:AW213"/>
    <mergeCell ref="AX212:AZ213"/>
    <mergeCell ref="AT209:AU210"/>
    <mergeCell ref="AX209:AZ211"/>
    <mergeCell ref="AN211:AQ211"/>
    <mergeCell ref="AN212:AQ212"/>
    <mergeCell ref="AN213:AQ213"/>
    <mergeCell ref="B204:B205"/>
    <mergeCell ref="C204:O205"/>
    <mergeCell ref="P204:Q205"/>
    <mergeCell ref="AT205:AX206"/>
    <mergeCell ref="B207:B208"/>
    <mergeCell ref="C207:C208"/>
    <mergeCell ref="D207:J208"/>
    <mergeCell ref="K207:AE208"/>
    <mergeCell ref="AF207:AH208"/>
    <mergeCell ref="AI207:AM207"/>
    <mergeCell ref="AR207:AS208"/>
    <mergeCell ref="AT207:AU208"/>
    <mergeCell ref="AV207:AW207"/>
    <mergeCell ref="AX207:AZ208"/>
    <mergeCell ref="AJ208:AK208"/>
    <mergeCell ref="AL208:AM208"/>
    <mergeCell ref="B212:B213"/>
    <mergeCell ref="C212:C213"/>
    <mergeCell ref="B210:B211"/>
    <mergeCell ref="C210:C211"/>
    <mergeCell ref="AI210:AI211"/>
    <mergeCell ref="K216:AE216"/>
    <mergeCell ref="AF216:AH216"/>
    <mergeCell ref="AI216:AI217"/>
    <mergeCell ref="AJ216:AK216"/>
    <mergeCell ref="AL216:AM216"/>
    <mergeCell ref="AR216:AS216"/>
    <mergeCell ref="AT216:AU216"/>
    <mergeCell ref="AV216:AV217"/>
    <mergeCell ref="AW216:AW217"/>
    <mergeCell ref="AX216:AZ217"/>
    <mergeCell ref="B214:B215"/>
    <mergeCell ref="C214:C215"/>
    <mergeCell ref="K214:AE214"/>
    <mergeCell ref="AF214:AH214"/>
    <mergeCell ref="AI214:AI215"/>
    <mergeCell ref="AJ214:AK214"/>
    <mergeCell ref="AL214:AM214"/>
    <mergeCell ref="AR214:AS214"/>
    <mergeCell ref="AN214:AQ214"/>
    <mergeCell ref="AN215:AQ215"/>
    <mergeCell ref="AN216:AQ216"/>
    <mergeCell ref="AN217:AQ217"/>
    <mergeCell ref="AT214:AU214"/>
    <mergeCell ref="AV214:AV215"/>
    <mergeCell ref="AW214:AW215"/>
    <mergeCell ref="AR209:AS210"/>
    <mergeCell ref="AT218:AU218"/>
    <mergeCell ref="AV218:AV219"/>
    <mergeCell ref="AW218:AW219"/>
    <mergeCell ref="AX218:AZ219"/>
    <mergeCell ref="B220:B221"/>
    <mergeCell ref="C220:C221"/>
    <mergeCell ref="K220:AE220"/>
    <mergeCell ref="AF220:AH220"/>
    <mergeCell ref="AI220:AI221"/>
    <mergeCell ref="AJ220:AK220"/>
    <mergeCell ref="AL220:AM220"/>
    <mergeCell ref="AR220:AS220"/>
    <mergeCell ref="AT220:AU220"/>
    <mergeCell ref="AV220:AV221"/>
    <mergeCell ref="AW220:AW221"/>
    <mergeCell ref="AX220:AZ221"/>
    <mergeCell ref="B218:B219"/>
    <mergeCell ref="C218:C219"/>
    <mergeCell ref="K218:AE218"/>
    <mergeCell ref="AF218:AH218"/>
    <mergeCell ref="AI218:AI219"/>
    <mergeCell ref="AJ218:AK218"/>
    <mergeCell ref="AL218:AM218"/>
    <mergeCell ref="AR218:AS218"/>
    <mergeCell ref="AN218:AQ218"/>
    <mergeCell ref="AN219:AQ219"/>
    <mergeCell ref="AN220:AQ220"/>
    <mergeCell ref="AN221:AQ221"/>
    <mergeCell ref="AX214:AZ215"/>
    <mergeCell ref="B216:B217"/>
    <mergeCell ref="C216:C217"/>
    <mergeCell ref="AT222:AU222"/>
    <mergeCell ref="AV222:AV223"/>
    <mergeCell ref="AW222:AW223"/>
    <mergeCell ref="AX222:AZ223"/>
    <mergeCell ref="B224:B225"/>
    <mergeCell ref="C224:C225"/>
    <mergeCell ref="K224:AE224"/>
    <mergeCell ref="AF224:AH224"/>
    <mergeCell ref="AI224:AI225"/>
    <mergeCell ref="AJ224:AK224"/>
    <mergeCell ref="AL224:AM224"/>
    <mergeCell ref="AR224:AS224"/>
    <mergeCell ref="AT224:AU224"/>
    <mergeCell ref="AV224:AV225"/>
    <mergeCell ref="AW224:AW225"/>
    <mergeCell ref="AX224:AZ225"/>
    <mergeCell ref="B222:B223"/>
    <mergeCell ref="C222:C223"/>
    <mergeCell ref="K222:AE222"/>
    <mergeCell ref="AF222:AH222"/>
    <mergeCell ref="AI222:AI223"/>
    <mergeCell ref="AJ222:AK222"/>
    <mergeCell ref="AL222:AM222"/>
    <mergeCell ref="AR222:AS222"/>
    <mergeCell ref="AN222:AQ222"/>
    <mergeCell ref="AN223:AQ223"/>
    <mergeCell ref="AN224:AQ224"/>
    <mergeCell ref="AN225:AQ225"/>
    <mergeCell ref="AT226:AU226"/>
    <mergeCell ref="AV226:AV227"/>
    <mergeCell ref="AW226:AW227"/>
    <mergeCell ref="AX226:AZ227"/>
    <mergeCell ref="B228:B229"/>
    <mergeCell ref="C228:C229"/>
    <mergeCell ref="K228:AE228"/>
    <mergeCell ref="AF228:AH228"/>
    <mergeCell ref="AI228:AI229"/>
    <mergeCell ref="AJ228:AK228"/>
    <mergeCell ref="AL228:AM228"/>
    <mergeCell ref="AR228:AS228"/>
    <mergeCell ref="AT228:AU228"/>
    <mergeCell ref="AV228:AV229"/>
    <mergeCell ref="AW228:AW229"/>
    <mergeCell ref="AX228:AZ229"/>
    <mergeCell ref="B226:B227"/>
    <mergeCell ref="C226:C227"/>
    <mergeCell ref="K226:AE226"/>
    <mergeCell ref="AF226:AH226"/>
    <mergeCell ref="AI226:AI227"/>
    <mergeCell ref="AJ226:AK226"/>
    <mergeCell ref="AL226:AM226"/>
    <mergeCell ref="AR226:AS226"/>
    <mergeCell ref="AN226:AQ226"/>
    <mergeCell ref="AN227:AQ227"/>
    <mergeCell ref="AN228:AQ228"/>
    <mergeCell ref="AN229:AQ229"/>
    <mergeCell ref="AT230:AU230"/>
    <mergeCell ref="AV230:AV231"/>
    <mergeCell ref="AW230:AW231"/>
    <mergeCell ref="AX230:AZ231"/>
    <mergeCell ref="B232:B233"/>
    <mergeCell ref="C232:C233"/>
    <mergeCell ref="K232:AE232"/>
    <mergeCell ref="AF232:AH232"/>
    <mergeCell ref="AI232:AI233"/>
    <mergeCell ref="AJ232:AK232"/>
    <mergeCell ref="AL232:AM232"/>
    <mergeCell ref="AR232:AS232"/>
    <mergeCell ref="AT232:AU232"/>
    <mergeCell ref="AV232:AV233"/>
    <mergeCell ref="AW232:AW233"/>
    <mergeCell ref="AX232:AZ233"/>
    <mergeCell ref="B230:B231"/>
    <mergeCell ref="C230:C231"/>
    <mergeCell ref="K230:AE230"/>
    <mergeCell ref="AF230:AH230"/>
    <mergeCell ref="AI230:AI231"/>
    <mergeCell ref="AJ230:AK230"/>
    <mergeCell ref="AL230:AM230"/>
    <mergeCell ref="AR230:AS230"/>
    <mergeCell ref="AN230:AQ230"/>
    <mergeCell ref="AN231:AQ231"/>
    <mergeCell ref="AN232:AQ232"/>
    <mergeCell ref="AN233:AQ233"/>
    <mergeCell ref="AT234:AU234"/>
    <mergeCell ref="AV234:AV235"/>
    <mergeCell ref="AW234:AW235"/>
    <mergeCell ref="AX234:AZ235"/>
    <mergeCell ref="B236:B237"/>
    <mergeCell ref="C236:C237"/>
    <mergeCell ref="K236:AE236"/>
    <mergeCell ref="AF236:AH236"/>
    <mergeCell ref="AI236:AI237"/>
    <mergeCell ref="AJ236:AK236"/>
    <mergeCell ref="AL236:AM236"/>
    <mergeCell ref="AR236:AS236"/>
    <mergeCell ref="AT236:AU236"/>
    <mergeCell ref="AV236:AV237"/>
    <mergeCell ref="AW236:AW237"/>
    <mergeCell ref="AX236:AZ237"/>
    <mergeCell ref="B234:B235"/>
    <mergeCell ref="C234:C235"/>
    <mergeCell ref="K234:AE234"/>
    <mergeCell ref="AF234:AH234"/>
    <mergeCell ref="AI234:AI235"/>
    <mergeCell ref="AJ234:AK234"/>
    <mergeCell ref="AL234:AM234"/>
    <mergeCell ref="AR234:AS234"/>
    <mergeCell ref="AN234:AQ234"/>
    <mergeCell ref="AN235:AQ235"/>
    <mergeCell ref="AN236:AQ236"/>
    <mergeCell ref="AN237:AQ237"/>
    <mergeCell ref="AT238:AU238"/>
    <mergeCell ref="AV238:AV239"/>
    <mergeCell ref="AW238:AW239"/>
    <mergeCell ref="AX238:AZ239"/>
    <mergeCell ref="B240:B241"/>
    <mergeCell ref="C240:C241"/>
    <mergeCell ref="K240:AE240"/>
    <mergeCell ref="AF240:AH240"/>
    <mergeCell ref="AI240:AI241"/>
    <mergeCell ref="AJ240:AK240"/>
    <mergeCell ref="AL240:AM240"/>
    <mergeCell ref="AR240:AS240"/>
    <mergeCell ref="AT240:AU240"/>
    <mergeCell ref="AV240:AV241"/>
    <mergeCell ref="AW240:AW241"/>
    <mergeCell ref="AX240:AZ241"/>
    <mergeCell ref="B238:B239"/>
    <mergeCell ref="C238:C239"/>
    <mergeCell ref="K238:AE238"/>
    <mergeCell ref="AF238:AH238"/>
    <mergeCell ref="AI238:AI239"/>
    <mergeCell ref="AJ238:AK238"/>
    <mergeCell ref="AL238:AM238"/>
    <mergeCell ref="AR238:AS238"/>
    <mergeCell ref="AN238:AQ238"/>
    <mergeCell ref="AN239:AQ239"/>
    <mergeCell ref="AN240:AQ240"/>
    <mergeCell ref="AN241:AQ241"/>
    <mergeCell ref="AT242:AU242"/>
    <mergeCell ref="AV242:AV243"/>
    <mergeCell ref="AW242:AW243"/>
    <mergeCell ref="AX242:AZ243"/>
    <mergeCell ref="B244:B245"/>
    <mergeCell ref="C244:C245"/>
    <mergeCell ref="K244:AE244"/>
    <mergeCell ref="AF244:AH244"/>
    <mergeCell ref="AI244:AI245"/>
    <mergeCell ref="AJ244:AK244"/>
    <mergeCell ref="AL244:AM244"/>
    <mergeCell ref="AR244:AS244"/>
    <mergeCell ref="AT244:AU244"/>
    <mergeCell ref="AV244:AV245"/>
    <mergeCell ref="AW244:AW245"/>
    <mergeCell ref="AX244:AZ245"/>
    <mergeCell ref="B242:B243"/>
    <mergeCell ref="C242:C243"/>
    <mergeCell ref="K242:AE242"/>
    <mergeCell ref="AF242:AH242"/>
    <mergeCell ref="AI242:AI243"/>
    <mergeCell ref="AJ242:AK242"/>
    <mergeCell ref="AL242:AM242"/>
    <mergeCell ref="AR242:AS242"/>
    <mergeCell ref="AN242:AQ242"/>
    <mergeCell ref="AN243:AQ243"/>
    <mergeCell ref="AN244:AQ244"/>
    <mergeCell ref="AN245:AQ245"/>
    <mergeCell ref="R252:AS252"/>
    <mergeCell ref="I252:K252"/>
    <mergeCell ref="G252:H252"/>
    <mergeCell ref="D252:F252"/>
    <mergeCell ref="AN250:AN251"/>
    <mergeCell ref="W250:AE251"/>
    <mergeCell ref="AF250:AH250"/>
    <mergeCell ref="AI250:AM251"/>
    <mergeCell ref="AT246:AU246"/>
    <mergeCell ref="AV246:AV247"/>
    <mergeCell ref="AW246:AW247"/>
    <mergeCell ref="AX246:AZ247"/>
    <mergeCell ref="B248:B249"/>
    <mergeCell ref="C248:C249"/>
    <mergeCell ref="K248:AE248"/>
    <mergeCell ref="AF248:AH248"/>
    <mergeCell ref="AI248:AI249"/>
    <mergeCell ref="AJ248:AK248"/>
    <mergeCell ref="AL248:AM248"/>
    <mergeCell ref="AR248:AS248"/>
    <mergeCell ref="AT248:AU248"/>
    <mergeCell ref="AV248:AV249"/>
    <mergeCell ref="AW248:AW249"/>
    <mergeCell ref="AX248:AZ249"/>
    <mergeCell ref="B246:B247"/>
    <mergeCell ref="C246:C247"/>
    <mergeCell ref="K246:AE246"/>
    <mergeCell ref="AF246:AH246"/>
    <mergeCell ref="AI246:AI247"/>
    <mergeCell ref="AJ246:AK246"/>
    <mergeCell ref="AL246:AM246"/>
    <mergeCell ref="AN246:AQ246"/>
    <mergeCell ref="AN26:AQ26"/>
    <mergeCell ref="AN27:AQ27"/>
    <mergeCell ref="AN28:AQ28"/>
    <mergeCell ref="AN29:AQ29"/>
    <mergeCell ref="AN30:AQ30"/>
    <mergeCell ref="AN31:AQ31"/>
    <mergeCell ref="AN32:AQ32"/>
    <mergeCell ref="AN33:AQ33"/>
    <mergeCell ref="AN34:AQ34"/>
    <mergeCell ref="AN36:AQ36"/>
    <mergeCell ref="AN10:AQ10"/>
    <mergeCell ref="AN11:AQ11"/>
    <mergeCell ref="AN12:AQ12"/>
    <mergeCell ref="AN13:AQ13"/>
    <mergeCell ref="AN14:AQ14"/>
    <mergeCell ref="AN15:AQ15"/>
    <mergeCell ref="AN16:AQ16"/>
    <mergeCell ref="AN17:AQ17"/>
    <mergeCell ref="AN18:AQ18"/>
    <mergeCell ref="AN19:AQ19"/>
    <mergeCell ref="AN20:AQ20"/>
    <mergeCell ref="AN21:AQ21"/>
    <mergeCell ref="AN22:AQ22"/>
    <mergeCell ref="AN23:AQ23"/>
    <mergeCell ref="AN24:AQ24"/>
    <mergeCell ref="BA2:BA17"/>
    <mergeCell ref="BA52:BA67"/>
    <mergeCell ref="BA102:BA117"/>
    <mergeCell ref="BA152:BA167"/>
    <mergeCell ref="BA202:BA217"/>
    <mergeCell ref="AX9:AZ11"/>
    <mergeCell ref="AR9:AS10"/>
    <mergeCell ref="AT9:AU10"/>
    <mergeCell ref="AL9:AM10"/>
    <mergeCell ref="AJ9:AK10"/>
    <mergeCell ref="K9:AE10"/>
    <mergeCell ref="AF9:AH10"/>
    <mergeCell ref="AN43:AQ43"/>
    <mergeCell ref="AN44:AQ44"/>
    <mergeCell ref="AN45:AQ45"/>
    <mergeCell ref="AN46:AQ46"/>
    <mergeCell ref="AN47:AQ47"/>
    <mergeCell ref="AN48:AQ48"/>
    <mergeCell ref="AN49:AQ49"/>
    <mergeCell ref="AN50:AQ50"/>
    <mergeCell ref="AN51:AQ51"/>
    <mergeCell ref="AN37:AQ37"/>
    <mergeCell ref="AN38:AQ38"/>
    <mergeCell ref="AN39:AQ39"/>
    <mergeCell ref="AN40:AQ40"/>
    <mergeCell ref="AN41:AQ41"/>
    <mergeCell ref="AN42:AQ42"/>
    <mergeCell ref="AN7:AQ8"/>
    <mergeCell ref="AN25:AQ25"/>
    <mergeCell ref="AT203:AX204"/>
    <mergeCell ref="AY203:AY205"/>
    <mergeCell ref="AZ203:AZ205"/>
  </mergeCells>
  <phoneticPr fontId="2"/>
  <conditionalFormatting sqref="AN50:AP51">
    <cfRule type="cellIs" dxfId="1" priority="9" stopIfTrue="1" operator="equal">
      <formula>0</formula>
    </cfRule>
  </conditionalFormatting>
  <conditionalFormatting sqref="AN100:AQ101 AN150:AQ151 AN200:AQ201 AN250:AQ251">
    <cfRule type="cellIs" dxfId="0" priority="1" stopIfTrue="1" operator="equal">
      <formula>0</formula>
    </cfRule>
  </conditionalFormatting>
  <dataValidations count="10">
    <dataValidation type="list" allowBlank="1" showInputMessage="1" showErrorMessage="1" promptTitle="選択してください" prompt="１　売却_x000a_２　滅失_x000a_３　移動_x000a_４　その他" sqref="AV10:AV49 AV110:AV149 AV160:AV199 AV60:AV99 AV210:AV249" xr:uid="{00000000-0002-0000-0200-000000000000}">
      <formula1>"1,2,3,4"</formula1>
    </dataValidation>
    <dataValidation type="list" allowBlank="1" showInputMessage="1" showErrorMessage="1" sqref="AW12:AW49 AW112:AW149 AW162:AW199 AW62:AW99 AW212:AW249" xr:uid="{00000000-0002-0000-0200-000001000000}">
      <formula1>"1,2"</formula1>
    </dataValidation>
    <dataValidation imeMode="off" allowBlank="1" showInputMessage="1" showErrorMessage="1" sqref="D11:J49 AV109:AX109 AF211:AH249 D9:J9 D209:J209 AL59 B206:Q206 B56:Q56 B6:Q6 B106:Q106 B156:Q156 AN10:AP49 AN60:AP99 AL109 AN110:AP149 AF209 AJ59 AJ109 AF9 AL159 AR9 AN210:AP249 AV9:AX9 AL9 AJ211:AM249 AJ9 AV159:AX159 AJ11:AM49 AJ159 AN160:AP199 AF11:AH49 AJ209 AR11:AU49 AR211:AU249 D61:J99 AJ61:AM99 D59:J59 AF59 AF61:AH99 AR59 AR61:AU99 AV59:AX59 D111:J149 AJ111:AM149 D109:J109 AF109 AF111:AH149 AR109 AR111:AU149 D161:J199 AJ161:AM199 D159:J159 AF159 AF161:AH199 AR159 AR161:AU199 D211:J249 AL209 AR209 AV209:AX209" xr:uid="{00000000-0002-0000-0200-000002000000}"/>
    <dataValidation type="list" imeMode="off" allowBlank="1" showInputMessage="1" showErrorMessage="1" prompt="1　構築物_x000a_2　機械及び装置_x000a_3　船舶_x000a_4　航空機_x000a_5　車両及び運搬具_x000a_6　工具、器具及び備品" sqref="C10:C49 C160:C199 C60:C99 C110:C149 C210:C249" xr:uid="{00000000-0002-0000-0200-000003000000}">
      <formula1>"1,2,3,4,5,6"</formula1>
    </dataValidation>
    <dataValidation type="list" imeMode="off" allowBlank="1" showInputMessage="1" showErrorMessage="1" prompt="1　明治_x000a_2　大正_x000a_3　昭和_x000a_4　平成" sqref="AI10:AI49 AI160:AI199 AI60:AI99 AI110:AI149 AI210:AI249" xr:uid="{00000000-0002-0000-0200-000004000000}">
      <formula1>"1,2,3,4"</formula1>
    </dataValidation>
    <dataValidation type="list" allowBlank="1" showInputMessage="1" showErrorMessage="1" promptTitle="選択してください" prompt="１　全部_x000a_２　一部" sqref="AW10:AW11 AW110:AW111 AW160:AW161 AW60:AW61 AW210:AW211" xr:uid="{00000000-0002-0000-0200-000005000000}">
      <formula1>"1,2"</formula1>
    </dataValidation>
    <dataValidation imeMode="off" allowBlank="1" showInputMessage="1" showErrorMessage="1" prompt="総枚数を記入してください" sqref="AY3:AY5" xr:uid="{00000000-0002-0000-0200-000006000000}"/>
    <dataValidation type="list" allowBlank="1" showInputMessage="1" showErrorMessage="1" prompt="1新品取得_x000a_2中古品取得_x000a_3移動による受け入れ_x000a_4その他" sqref="BD9" xr:uid="{00000000-0002-0000-0200-000007000000}">
      <formula1>"1,2,3,4"</formula1>
    </dataValidation>
    <dataValidation type="list" imeMode="off" allowBlank="1" showInputMessage="1" showErrorMessage="1" sqref="BB9" xr:uid="{00000000-0002-0000-0200-000008000000}">
      <formula1>"1,2"</formula1>
    </dataValidation>
    <dataValidation imeMode="on" allowBlank="1" showInputMessage="1" showErrorMessage="1" sqref="BE9 K9 K159 K59 K109 K209" xr:uid="{00000000-0002-0000-0200-000009000000}"/>
  </dataValidations>
  <pageMargins left="0.19685039370078741" right="0.19685039370078741" top="0.47244094488188981" bottom="0.15748031496062992" header="0.51181102362204722" footer="0.51181102362204722"/>
  <pageSetup paperSize="9" scale="80" orientation="landscape" horizontalDpi="300" verticalDpi="300" r:id="rId1"/>
  <headerFooter alignWithMargins="0"/>
  <rowBreaks count="4" manualBreakCount="4">
    <brk id="51" min="1" max="49" man="1"/>
    <brk id="101" min="1" max="49" man="1"/>
    <brk id="151" min="1" max="49" man="1"/>
    <brk id="201" min="1" max="49" man="1"/>
  </rowBreaks>
  <ignoredErrors>
    <ignoredError sqref="B10 B12 B13:B14 B15:B16 B19:B20 B21:B22 B23:B24 B25:B26 B27:B28 B29:B30 B31:B32 B33:B34 B35:B36 B37:B38 B39:B40 B41:B42 B43:B44 B45:B46 B47:B48 B49 B17:B18"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N48"/>
  <sheetViews>
    <sheetView showGridLines="0" zoomScaleNormal="100" workbookViewId="0">
      <selection activeCell="D11" sqref="D11"/>
    </sheetView>
  </sheetViews>
  <sheetFormatPr defaultRowHeight="13.5" x14ac:dyDescent="0.15"/>
  <cols>
    <col min="1" max="1" width="5" bestFit="1" customWidth="1"/>
    <col min="3" max="4" width="12.5" customWidth="1"/>
    <col min="5" max="5" width="4.75" customWidth="1"/>
    <col min="12" max="12" width="2.625" customWidth="1"/>
  </cols>
  <sheetData>
    <row r="1" spans="1:14" ht="15" customHeight="1" thickBot="1" x14ac:dyDescent="0.2">
      <c r="A1" s="1208" t="s">
        <v>143</v>
      </c>
      <c r="B1" s="1208" t="s">
        <v>136</v>
      </c>
      <c r="C1" s="1206" t="s">
        <v>137</v>
      </c>
      <c r="D1" s="1207"/>
    </row>
    <row r="2" spans="1:14" ht="15" thickBot="1" x14ac:dyDescent="0.2">
      <c r="A2" s="1209"/>
      <c r="B2" s="1209"/>
      <c r="C2" s="55" t="s">
        <v>138</v>
      </c>
      <c r="D2" s="55" t="s">
        <v>139</v>
      </c>
      <c r="F2" t="s">
        <v>197</v>
      </c>
    </row>
    <row r="3" spans="1:14" ht="15" thickBot="1" x14ac:dyDescent="0.2">
      <c r="A3" s="1210"/>
      <c r="B3" s="54" t="s">
        <v>144</v>
      </c>
      <c r="C3" s="55" t="s">
        <v>140</v>
      </c>
      <c r="D3" s="55" t="s">
        <v>141</v>
      </c>
      <c r="F3" s="87" t="s">
        <v>220</v>
      </c>
      <c r="G3" s="87"/>
      <c r="H3" s="87"/>
      <c r="I3" s="87"/>
      <c r="J3" s="87"/>
      <c r="K3" s="87"/>
      <c r="L3" s="87"/>
      <c r="M3" s="87"/>
      <c r="N3" s="87"/>
    </row>
    <row r="4" spans="1:14" ht="15" thickBot="1" x14ac:dyDescent="0.2">
      <c r="A4" s="53">
        <v>1</v>
      </c>
      <c r="B4" s="52" t="s">
        <v>142</v>
      </c>
      <c r="C4" s="52"/>
      <c r="D4" s="52"/>
      <c r="F4" s="87"/>
      <c r="G4" s="87"/>
      <c r="H4" s="87"/>
      <c r="I4" s="87"/>
      <c r="J4" s="87"/>
      <c r="K4" s="87"/>
      <c r="L4" s="87"/>
      <c r="M4" s="87"/>
      <c r="N4" s="87"/>
    </row>
    <row r="5" spans="1:14" ht="15" thickBot="1" x14ac:dyDescent="0.2">
      <c r="A5" s="53">
        <v>2</v>
      </c>
      <c r="B5" s="52">
        <v>0.68400000000000005</v>
      </c>
      <c r="C5" s="52">
        <v>0.65800000000000003</v>
      </c>
      <c r="D5" s="52">
        <v>0.316</v>
      </c>
      <c r="F5" s="88" t="s">
        <v>208</v>
      </c>
      <c r="G5" s="87"/>
      <c r="H5" s="87"/>
      <c r="I5" s="87"/>
      <c r="J5" s="87"/>
      <c r="K5" s="87"/>
      <c r="L5" s="87"/>
      <c r="M5" s="87"/>
      <c r="N5" s="87"/>
    </row>
    <row r="6" spans="1:14" ht="15" thickBot="1" x14ac:dyDescent="0.2">
      <c r="A6" s="53">
        <v>3</v>
      </c>
      <c r="B6" s="52">
        <v>0.53600000000000003</v>
      </c>
      <c r="C6" s="52">
        <v>0.73199999999999998</v>
      </c>
      <c r="D6" s="52">
        <v>0.46400000000000002</v>
      </c>
      <c r="F6" s="88" t="s">
        <v>209</v>
      </c>
      <c r="G6" s="87"/>
      <c r="H6" s="87"/>
      <c r="I6" s="87"/>
      <c r="J6" s="87"/>
      <c r="K6" s="87"/>
      <c r="L6" s="87"/>
      <c r="M6" s="87"/>
      <c r="N6" s="87"/>
    </row>
    <row r="7" spans="1:14" ht="15" thickBot="1" x14ac:dyDescent="0.2">
      <c r="A7" s="53">
        <v>4</v>
      </c>
      <c r="B7" s="52">
        <v>0.438</v>
      </c>
      <c r="C7" s="52">
        <v>0.78100000000000003</v>
      </c>
      <c r="D7" s="52">
        <v>0.56200000000000006</v>
      </c>
      <c r="F7" s="88" t="s">
        <v>198</v>
      </c>
      <c r="G7" s="87"/>
      <c r="H7" s="87"/>
      <c r="I7" s="87"/>
      <c r="J7" s="87"/>
      <c r="K7" s="87"/>
      <c r="L7" s="87"/>
      <c r="M7" s="87"/>
      <c r="N7" s="87"/>
    </row>
    <row r="8" spans="1:14" ht="15" thickBot="1" x14ac:dyDescent="0.2">
      <c r="A8" s="53">
        <v>5</v>
      </c>
      <c r="B8" s="52">
        <v>0.36899999999999999</v>
      </c>
      <c r="C8" s="52">
        <v>0.81499999999999995</v>
      </c>
      <c r="D8" s="52">
        <v>0.63100000000000001</v>
      </c>
      <c r="F8" s="88" t="s">
        <v>199</v>
      </c>
      <c r="G8" s="87"/>
      <c r="H8" s="87"/>
      <c r="I8" s="87"/>
      <c r="J8" s="87"/>
      <c r="K8" s="87"/>
      <c r="L8" s="87"/>
      <c r="M8" s="87"/>
      <c r="N8" s="87"/>
    </row>
    <row r="9" spans="1:14" ht="15" thickBot="1" x14ac:dyDescent="0.2">
      <c r="A9" s="53">
        <v>6</v>
      </c>
      <c r="B9" s="52">
        <v>0.31900000000000001</v>
      </c>
      <c r="C9" s="52">
        <v>0.84</v>
      </c>
      <c r="D9" s="52">
        <v>0.68100000000000005</v>
      </c>
      <c r="F9" s="88"/>
      <c r="G9" s="87"/>
      <c r="H9" s="87"/>
      <c r="I9" s="87"/>
      <c r="J9" s="87"/>
      <c r="K9" s="87"/>
      <c r="L9" s="87"/>
      <c r="M9" s="87"/>
      <c r="N9" s="87"/>
    </row>
    <row r="10" spans="1:14" ht="15" thickBot="1" x14ac:dyDescent="0.2">
      <c r="A10" s="53">
        <v>7</v>
      </c>
      <c r="B10" s="52">
        <v>0.28000000000000003</v>
      </c>
      <c r="C10" s="52">
        <v>0.86</v>
      </c>
      <c r="D10" s="52">
        <v>0.72</v>
      </c>
      <c r="F10" s="1205" t="s">
        <v>212</v>
      </c>
      <c r="G10" s="1205"/>
      <c r="H10" s="1205"/>
      <c r="I10" s="1205"/>
      <c r="J10" s="1205"/>
      <c r="K10" s="1205"/>
      <c r="L10" s="1205"/>
      <c r="M10" s="1205"/>
      <c r="N10" s="1205"/>
    </row>
    <row r="11" spans="1:14" ht="15" thickBot="1" x14ac:dyDescent="0.2">
      <c r="A11" s="53">
        <v>8</v>
      </c>
      <c r="B11" s="52">
        <v>0.25</v>
      </c>
      <c r="C11" s="52">
        <v>0.875</v>
      </c>
      <c r="D11" s="52">
        <v>0.75</v>
      </c>
      <c r="F11" s="1211"/>
      <c r="G11" s="1211"/>
      <c r="H11" s="1211"/>
      <c r="I11" s="1211"/>
      <c r="J11" s="1211"/>
      <c r="K11" s="1211"/>
      <c r="L11" s="1211"/>
      <c r="M11" s="1211"/>
      <c r="N11" s="1211"/>
    </row>
    <row r="12" spans="1:14" ht="15" thickBot="1" x14ac:dyDescent="0.2">
      <c r="A12" s="53">
        <v>9</v>
      </c>
      <c r="B12" s="52">
        <v>0.22600000000000001</v>
      </c>
      <c r="C12" s="52">
        <v>0.88700000000000001</v>
      </c>
      <c r="D12" s="52">
        <v>0.77400000000000002</v>
      </c>
      <c r="F12" s="1205" t="s">
        <v>200</v>
      </c>
      <c r="G12" s="1205"/>
      <c r="H12" s="1205"/>
      <c r="I12" s="1205"/>
      <c r="J12" s="1205"/>
      <c r="K12" s="1205"/>
      <c r="L12" s="1205"/>
      <c r="M12" s="1205"/>
      <c r="N12" s="1205"/>
    </row>
    <row r="13" spans="1:14" ht="15" thickBot="1" x14ac:dyDescent="0.2">
      <c r="A13" s="53">
        <v>10</v>
      </c>
      <c r="B13" s="52">
        <v>0.20599999999999999</v>
      </c>
      <c r="C13" s="52">
        <v>0.89700000000000002</v>
      </c>
      <c r="D13" s="52">
        <v>0.79400000000000004</v>
      </c>
      <c r="F13" s="1205"/>
      <c r="G13" s="1205"/>
      <c r="H13" s="1205"/>
      <c r="I13" s="1205"/>
      <c r="J13" s="1205"/>
      <c r="K13" s="1205"/>
      <c r="L13" s="1205"/>
      <c r="M13" s="1205"/>
      <c r="N13" s="1205"/>
    </row>
    <row r="14" spans="1:14" ht="15" thickBot="1" x14ac:dyDescent="0.2">
      <c r="A14" s="53">
        <v>11</v>
      </c>
      <c r="B14" s="52">
        <v>0.189</v>
      </c>
      <c r="C14" s="52">
        <v>0.90500000000000003</v>
      </c>
      <c r="D14" s="52">
        <v>0.81100000000000005</v>
      </c>
      <c r="F14" s="1205"/>
      <c r="G14" s="1205"/>
      <c r="H14" s="1205"/>
      <c r="I14" s="1205"/>
      <c r="J14" s="1205"/>
      <c r="K14" s="1205"/>
      <c r="L14" s="1205"/>
      <c r="M14" s="1205"/>
      <c r="N14" s="1205"/>
    </row>
    <row r="15" spans="1:14" ht="15" thickBot="1" x14ac:dyDescent="0.2">
      <c r="A15" s="53">
        <v>12</v>
      </c>
      <c r="B15" s="52">
        <v>0.17499999999999999</v>
      </c>
      <c r="C15" s="52">
        <v>0.91200000000000003</v>
      </c>
      <c r="D15" s="52">
        <v>0.82499999999999996</v>
      </c>
      <c r="F15" s="87"/>
      <c r="G15" s="87"/>
      <c r="H15" s="87"/>
      <c r="I15" s="87"/>
      <c r="J15" s="87"/>
      <c r="K15" s="87"/>
      <c r="L15" s="87"/>
      <c r="M15" s="87"/>
      <c r="N15" s="87"/>
    </row>
    <row r="16" spans="1:14" ht="15" thickBot="1" x14ac:dyDescent="0.2">
      <c r="A16" s="53">
        <v>13</v>
      </c>
      <c r="B16" s="52">
        <v>0.16200000000000001</v>
      </c>
      <c r="C16" s="52">
        <v>0.91900000000000004</v>
      </c>
      <c r="D16" s="52">
        <v>0.83799999999999997</v>
      </c>
      <c r="F16" s="88" t="s">
        <v>210</v>
      </c>
      <c r="G16" s="87"/>
      <c r="H16" s="87"/>
      <c r="I16" s="87"/>
      <c r="J16" s="87"/>
      <c r="K16" s="87"/>
      <c r="L16" s="87"/>
      <c r="M16" s="87"/>
      <c r="N16" s="87"/>
    </row>
    <row r="17" spans="1:14" ht="15" thickBot="1" x14ac:dyDescent="0.2">
      <c r="A17" s="53">
        <v>14</v>
      </c>
      <c r="B17" s="52">
        <v>0.152</v>
      </c>
      <c r="C17" s="52">
        <v>0.92400000000000004</v>
      </c>
      <c r="D17" s="52">
        <v>0.84799999999999998</v>
      </c>
      <c r="F17" s="88" t="s">
        <v>201</v>
      </c>
      <c r="G17" s="87"/>
      <c r="H17" s="87"/>
      <c r="I17" s="87"/>
      <c r="J17" s="87"/>
      <c r="K17" s="87"/>
      <c r="L17" s="87"/>
      <c r="M17" s="87"/>
      <c r="N17" s="87"/>
    </row>
    <row r="18" spans="1:14" ht="15" thickBot="1" x14ac:dyDescent="0.2">
      <c r="A18" s="53">
        <v>15</v>
      </c>
      <c r="B18" s="52">
        <v>0.14199999999999999</v>
      </c>
      <c r="C18" s="52">
        <v>0.92900000000000005</v>
      </c>
      <c r="D18" s="52">
        <v>0.85799999999999998</v>
      </c>
      <c r="F18" s="88"/>
      <c r="G18" s="87"/>
      <c r="H18" s="87"/>
      <c r="I18" s="87"/>
      <c r="J18" s="87"/>
      <c r="K18" s="87"/>
      <c r="L18" s="87"/>
      <c r="M18" s="87"/>
      <c r="N18" s="87"/>
    </row>
    <row r="19" spans="1:14" ht="15" thickBot="1" x14ac:dyDescent="0.2">
      <c r="A19" s="53">
        <v>16</v>
      </c>
      <c r="B19" s="52">
        <v>0.13400000000000001</v>
      </c>
      <c r="C19" s="52">
        <v>0.93300000000000005</v>
      </c>
      <c r="D19" s="52">
        <v>0.86599999999999999</v>
      </c>
      <c r="F19" s="88" t="s">
        <v>202</v>
      </c>
      <c r="G19" s="87"/>
      <c r="H19" s="87"/>
      <c r="I19" s="87"/>
      <c r="J19" s="87"/>
      <c r="K19" s="87"/>
      <c r="L19" s="87"/>
      <c r="M19" s="87"/>
      <c r="N19" s="87"/>
    </row>
    <row r="20" spans="1:14" ht="15" thickBot="1" x14ac:dyDescent="0.2">
      <c r="A20" s="53">
        <v>17</v>
      </c>
      <c r="B20" s="52">
        <v>0.127</v>
      </c>
      <c r="C20" s="52">
        <v>0.93600000000000005</v>
      </c>
      <c r="D20" s="52">
        <v>0.873</v>
      </c>
      <c r="F20" s="88" t="s">
        <v>203</v>
      </c>
      <c r="G20" s="87"/>
      <c r="H20" s="87"/>
      <c r="I20" s="87"/>
      <c r="J20" s="87"/>
      <c r="K20" s="87"/>
      <c r="L20" s="87"/>
      <c r="M20" s="87"/>
      <c r="N20" s="87"/>
    </row>
    <row r="21" spans="1:14" ht="15" thickBot="1" x14ac:dyDescent="0.2">
      <c r="A21" s="53">
        <v>18</v>
      </c>
      <c r="B21" s="52">
        <v>0.12</v>
      </c>
      <c r="C21" s="52">
        <v>0.94</v>
      </c>
      <c r="D21" s="52">
        <v>0.88</v>
      </c>
      <c r="F21" s="88" t="s">
        <v>204</v>
      </c>
      <c r="G21" s="87"/>
      <c r="H21" s="87"/>
      <c r="I21" s="87"/>
      <c r="J21" s="87"/>
      <c r="K21" s="87"/>
      <c r="L21" s="87"/>
      <c r="M21" s="87"/>
      <c r="N21" s="87"/>
    </row>
    <row r="22" spans="1:14" ht="15" thickBot="1" x14ac:dyDescent="0.2">
      <c r="A22" s="53">
        <v>19</v>
      </c>
      <c r="B22" s="52">
        <v>0.114</v>
      </c>
      <c r="C22" s="52">
        <v>0.94299999999999995</v>
      </c>
      <c r="D22" s="52">
        <v>0.88600000000000001</v>
      </c>
      <c r="F22" s="88" t="s">
        <v>205</v>
      </c>
      <c r="G22" s="87"/>
      <c r="H22" s="87"/>
      <c r="I22" s="87"/>
      <c r="J22" s="87"/>
      <c r="K22" s="87"/>
      <c r="L22" s="87"/>
      <c r="M22" s="87"/>
      <c r="N22" s="87"/>
    </row>
    <row r="23" spans="1:14" ht="15" thickBot="1" x14ac:dyDescent="0.2">
      <c r="A23" s="53">
        <v>20</v>
      </c>
      <c r="B23" s="52">
        <v>0.109</v>
      </c>
      <c r="C23" s="52">
        <v>0.94499999999999995</v>
      </c>
      <c r="D23" s="52">
        <v>0.89100000000000001</v>
      </c>
      <c r="F23" s="88" t="s">
        <v>213</v>
      </c>
      <c r="G23" s="87"/>
      <c r="H23" s="87"/>
      <c r="I23" s="87"/>
      <c r="J23" s="87"/>
      <c r="K23" s="87"/>
      <c r="L23" s="87"/>
      <c r="M23" s="87"/>
      <c r="N23" s="87"/>
    </row>
    <row r="24" spans="1:14" ht="15" thickBot="1" x14ac:dyDescent="0.2">
      <c r="A24" s="53">
        <v>21</v>
      </c>
      <c r="B24" s="52">
        <v>0.104</v>
      </c>
      <c r="C24" s="52">
        <v>0.94799999999999995</v>
      </c>
      <c r="D24" s="52">
        <v>0.89600000000000002</v>
      </c>
      <c r="F24" s="88" t="s">
        <v>206</v>
      </c>
      <c r="G24" s="87"/>
      <c r="H24" s="87"/>
      <c r="I24" s="87"/>
      <c r="J24" s="87"/>
      <c r="K24" s="87"/>
      <c r="L24" s="87"/>
      <c r="M24" s="87"/>
      <c r="N24" s="87"/>
    </row>
    <row r="25" spans="1:14" ht="15" thickBot="1" x14ac:dyDescent="0.2">
      <c r="A25" s="53">
        <v>22</v>
      </c>
      <c r="B25" s="52">
        <v>9.9000000000000005E-2</v>
      </c>
      <c r="C25" s="52">
        <v>0.95</v>
      </c>
      <c r="D25" s="52">
        <v>0.90100000000000002</v>
      </c>
      <c r="F25" s="88" t="s">
        <v>207</v>
      </c>
      <c r="G25" s="87"/>
      <c r="H25" s="87"/>
      <c r="I25" s="87"/>
      <c r="J25" s="87"/>
      <c r="K25" s="87"/>
      <c r="L25" s="87"/>
      <c r="M25" s="87"/>
      <c r="N25" s="87"/>
    </row>
    <row r="26" spans="1:14" ht="15" thickBot="1" x14ac:dyDescent="0.2">
      <c r="A26" s="53">
        <v>23</v>
      </c>
      <c r="B26" s="52">
        <v>9.5000000000000001E-2</v>
      </c>
      <c r="C26" s="52">
        <v>0.95199999999999996</v>
      </c>
      <c r="D26" s="52">
        <v>0.90500000000000003</v>
      </c>
      <c r="F26" s="88"/>
      <c r="G26" s="87"/>
      <c r="H26" s="87"/>
      <c r="I26" s="87"/>
      <c r="J26" s="87"/>
      <c r="K26" s="87"/>
      <c r="L26" s="87"/>
      <c r="M26" s="87"/>
      <c r="N26" s="87"/>
    </row>
    <row r="27" spans="1:14" ht="15" thickBot="1" x14ac:dyDescent="0.2">
      <c r="A27" s="53">
        <v>24</v>
      </c>
      <c r="B27" s="52">
        <v>9.1999999999999998E-2</v>
      </c>
      <c r="C27" s="52">
        <v>0.95399999999999996</v>
      </c>
      <c r="D27" s="52">
        <v>0.90800000000000003</v>
      </c>
      <c r="F27" s="88" t="s">
        <v>211</v>
      </c>
      <c r="G27" s="87"/>
      <c r="H27" s="87"/>
      <c r="I27" s="87"/>
      <c r="J27" s="87"/>
      <c r="K27" s="87"/>
      <c r="L27" s="87"/>
      <c r="M27" s="87"/>
      <c r="N27" s="87"/>
    </row>
    <row r="28" spans="1:14" ht="15" thickBot="1" x14ac:dyDescent="0.2">
      <c r="A28" s="53">
        <v>25</v>
      </c>
      <c r="B28" s="52">
        <v>8.7999999999999995E-2</v>
      </c>
      <c r="C28" s="52">
        <v>0.95599999999999996</v>
      </c>
      <c r="D28" s="52">
        <v>0.91200000000000003</v>
      </c>
      <c r="F28" s="88" t="s">
        <v>214</v>
      </c>
      <c r="G28" s="87"/>
      <c r="H28" s="87"/>
      <c r="I28" s="87"/>
      <c r="J28" s="87"/>
      <c r="K28" s="87"/>
      <c r="L28" s="87"/>
      <c r="M28" s="87"/>
      <c r="N28" s="87"/>
    </row>
    <row r="29" spans="1:14" ht="15" thickBot="1" x14ac:dyDescent="0.2">
      <c r="A29" s="53">
        <v>26</v>
      </c>
      <c r="B29" s="52">
        <v>8.5000000000000006E-2</v>
      </c>
      <c r="C29" s="52">
        <v>0.95699999999999996</v>
      </c>
      <c r="D29" s="52">
        <v>0.91500000000000004</v>
      </c>
      <c r="F29" s="87"/>
      <c r="G29" s="87"/>
      <c r="H29" s="87"/>
      <c r="I29" s="87"/>
      <c r="J29" s="87"/>
      <c r="K29" s="87"/>
      <c r="L29" s="87"/>
      <c r="M29" s="87"/>
      <c r="N29" s="87"/>
    </row>
    <row r="30" spans="1:14" ht="15" thickBot="1" x14ac:dyDescent="0.2">
      <c r="A30" s="53">
        <v>27</v>
      </c>
      <c r="B30" s="52">
        <v>8.2000000000000003E-2</v>
      </c>
      <c r="C30" s="52">
        <v>0.95899999999999996</v>
      </c>
      <c r="D30" s="52">
        <v>0.91800000000000004</v>
      </c>
      <c r="F30" s="88" t="s">
        <v>202</v>
      </c>
      <c r="G30" s="87"/>
      <c r="H30" s="87"/>
      <c r="I30" s="87"/>
      <c r="J30" s="87"/>
      <c r="K30" s="87"/>
      <c r="L30" s="87"/>
      <c r="M30" s="87"/>
      <c r="N30" s="87"/>
    </row>
    <row r="31" spans="1:14" ht="15" thickBot="1" x14ac:dyDescent="0.2">
      <c r="A31" s="53">
        <v>28</v>
      </c>
      <c r="B31" s="52">
        <v>7.9000000000000001E-2</v>
      </c>
      <c r="C31" s="52">
        <v>0.96</v>
      </c>
      <c r="D31" s="52">
        <v>0.92100000000000004</v>
      </c>
      <c r="F31" s="88" t="s">
        <v>203</v>
      </c>
      <c r="G31" s="87"/>
      <c r="H31" s="87"/>
      <c r="I31" s="87"/>
      <c r="J31" s="87"/>
      <c r="K31" s="87"/>
      <c r="L31" s="87"/>
      <c r="M31" s="87"/>
      <c r="N31" s="87"/>
    </row>
    <row r="32" spans="1:14" ht="15" thickBot="1" x14ac:dyDescent="0.2">
      <c r="A32" s="53">
        <v>29</v>
      </c>
      <c r="B32" s="52">
        <v>7.5999999999999998E-2</v>
      </c>
      <c r="C32" s="52">
        <v>0.96199999999999997</v>
      </c>
      <c r="D32" s="52">
        <v>0.92400000000000004</v>
      </c>
      <c r="F32" s="88" t="s">
        <v>215</v>
      </c>
      <c r="G32" s="87"/>
      <c r="H32" s="87"/>
      <c r="I32" s="87"/>
      <c r="J32" s="87"/>
      <c r="K32" s="87"/>
      <c r="L32" s="87"/>
      <c r="M32" s="87"/>
      <c r="N32" s="87"/>
    </row>
    <row r="33" spans="1:14" ht="15" thickBot="1" x14ac:dyDescent="0.2">
      <c r="A33" s="53">
        <v>30</v>
      </c>
      <c r="B33" s="52">
        <v>7.3999999999999996E-2</v>
      </c>
      <c r="C33" s="52">
        <v>0.96299999999999997</v>
      </c>
      <c r="D33" s="52">
        <v>0.92600000000000005</v>
      </c>
      <c r="F33" s="88" t="s">
        <v>216</v>
      </c>
      <c r="G33" s="87"/>
      <c r="H33" s="87"/>
      <c r="I33" s="87"/>
      <c r="J33" s="87"/>
      <c r="K33" s="87"/>
      <c r="L33" s="87"/>
      <c r="M33" s="87"/>
      <c r="N33" s="87"/>
    </row>
    <row r="34" spans="1:14" ht="15" thickBot="1" x14ac:dyDescent="0.2">
      <c r="A34" s="53">
        <v>31</v>
      </c>
      <c r="B34" s="52">
        <v>7.1999999999999995E-2</v>
      </c>
      <c r="C34" s="52">
        <v>0.96399999999999997</v>
      </c>
      <c r="D34" s="52">
        <v>0.92800000000000005</v>
      </c>
      <c r="F34" s="88" t="s">
        <v>217</v>
      </c>
      <c r="G34" s="87"/>
      <c r="H34" s="87"/>
      <c r="I34" s="87"/>
      <c r="J34" s="87"/>
      <c r="K34" s="87"/>
      <c r="L34" s="87"/>
      <c r="M34" s="87"/>
      <c r="N34" s="87"/>
    </row>
    <row r="35" spans="1:14" ht="15" thickBot="1" x14ac:dyDescent="0.2">
      <c r="A35" s="53">
        <v>32</v>
      </c>
      <c r="B35" s="52">
        <v>6.9000000000000006E-2</v>
      </c>
      <c r="C35" s="52">
        <v>0.96499999999999997</v>
      </c>
      <c r="D35" s="52">
        <v>0.93100000000000005</v>
      </c>
      <c r="F35" s="88" t="s">
        <v>206</v>
      </c>
      <c r="G35" s="87"/>
      <c r="H35" s="87"/>
      <c r="I35" s="87"/>
      <c r="J35" s="87"/>
      <c r="K35" s="87"/>
      <c r="L35" s="87"/>
      <c r="M35" s="87"/>
      <c r="N35" s="87"/>
    </row>
    <row r="36" spans="1:14" ht="15" thickBot="1" x14ac:dyDescent="0.2">
      <c r="A36" s="53">
        <v>33</v>
      </c>
      <c r="B36" s="52">
        <v>6.7000000000000004E-2</v>
      </c>
      <c r="C36" s="52">
        <v>0.96599999999999997</v>
      </c>
      <c r="D36" s="52">
        <v>0.93300000000000005</v>
      </c>
      <c r="F36" s="88" t="s">
        <v>218</v>
      </c>
      <c r="G36" s="87"/>
      <c r="H36" s="87"/>
      <c r="I36" s="87"/>
      <c r="J36" s="87"/>
      <c r="K36" s="87"/>
      <c r="L36" s="87"/>
      <c r="M36" s="87"/>
      <c r="N36" s="87"/>
    </row>
    <row r="37" spans="1:14" ht="15" thickBot="1" x14ac:dyDescent="0.2">
      <c r="A37" s="53">
        <v>34</v>
      </c>
      <c r="B37" s="52">
        <v>6.6000000000000003E-2</v>
      </c>
      <c r="C37" s="52">
        <v>0.96699999999999997</v>
      </c>
      <c r="D37" s="52">
        <v>0.93400000000000005</v>
      </c>
      <c r="F37" s="88" t="s">
        <v>219</v>
      </c>
      <c r="G37" s="87"/>
      <c r="H37" s="87"/>
      <c r="I37" s="87"/>
      <c r="J37" s="87"/>
      <c r="K37" s="87"/>
      <c r="L37" s="87"/>
      <c r="M37" s="87"/>
      <c r="N37" s="87"/>
    </row>
    <row r="38" spans="1:14" ht="15" thickBot="1" x14ac:dyDescent="0.2">
      <c r="A38" s="53">
        <v>35</v>
      </c>
      <c r="B38" s="52">
        <v>6.4000000000000001E-2</v>
      </c>
      <c r="C38" s="52">
        <v>0.96799999999999997</v>
      </c>
      <c r="D38" s="52">
        <v>0.93600000000000005</v>
      </c>
    </row>
    <row r="39" spans="1:14" ht="15" thickBot="1" x14ac:dyDescent="0.2">
      <c r="A39" s="53">
        <v>36</v>
      </c>
      <c r="B39" s="52">
        <v>6.2E-2</v>
      </c>
      <c r="C39" s="52">
        <v>0.96899999999999997</v>
      </c>
      <c r="D39" s="52">
        <v>0.93799999999999994</v>
      </c>
    </row>
    <row r="40" spans="1:14" ht="15" thickBot="1" x14ac:dyDescent="0.2">
      <c r="A40" s="53">
        <v>37</v>
      </c>
      <c r="B40" s="52">
        <v>0.06</v>
      </c>
      <c r="C40" s="52">
        <v>0.97</v>
      </c>
      <c r="D40" s="52">
        <v>0.94</v>
      </c>
    </row>
    <row r="41" spans="1:14" ht="15" thickBot="1" x14ac:dyDescent="0.2">
      <c r="A41" s="53">
        <v>38</v>
      </c>
      <c r="B41" s="52">
        <v>5.8999999999999997E-2</v>
      </c>
      <c r="C41" s="52">
        <v>0.97</v>
      </c>
      <c r="D41" s="52">
        <v>0.94099999999999995</v>
      </c>
    </row>
    <row r="42" spans="1:14" ht="15" thickBot="1" x14ac:dyDescent="0.2">
      <c r="A42" s="53">
        <v>39</v>
      </c>
      <c r="B42" s="52">
        <v>5.7000000000000002E-2</v>
      </c>
      <c r="C42" s="52">
        <v>0.97099999999999997</v>
      </c>
      <c r="D42" s="52">
        <v>0.94299999999999995</v>
      </c>
    </row>
    <row r="43" spans="1:14" ht="15" thickBot="1" x14ac:dyDescent="0.2">
      <c r="A43" s="53">
        <v>40</v>
      </c>
      <c r="B43" s="52">
        <v>5.6000000000000001E-2</v>
      </c>
      <c r="C43" s="52">
        <v>0.97199999999999998</v>
      </c>
      <c r="D43" s="52">
        <v>0.94399999999999995</v>
      </c>
    </row>
    <row r="44" spans="1:14" ht="15" thickBot="1" x14ac:dyDescent="0.2">
      <c r="A44" s="53">
        <v>45</v>
      </c>
      <c r="B44" s="52">
        <v>0.05</v>
      </c>
      <c r="C44" s="52">
        <v>0.97499999999999998</v>
      </c>
      <c r="D44" s="52">
        <v>0.95</v>
      </c>
    </row>
    <row r="45" spans="1:14" ht="15" thickBot="1" x14ac:dyDescent="0.2">
      <c r="A45" s="53">
        <v>50</v>
      </c>
      <c r="B45" s="52">
        <v>4.4999999999999998E-2</v>
      </c>
      <c r="C45" s="52">
        <v>0.97699999999999998</v>
      </c>
      <c r="D45" s="52">
        <v>0.95499999999999996</v>
      </c>
    </row>
    <row r="46" spans="1:14" ht="15" thickBot="1" x14ac:dyDescent="0.2">
      <c r="A46" s="53">
        <v>55</v>
      </c>
      <c r="B46" s="52">
        <v>4.1000000000000002E-2</v>
      </c>
      <c r="C46" s="52">
        <v>0.97899999999999998</v>
      </c>
      <c r="D46" s="52">
        <v>0.95899999999999996</v>
      </c>
    </row>
    <row r="47" spans="1:14" ht="15" thickBot="1" x14ac:dyDescent="0.2">
      <c r="A47" s="53">
        <v>60</v>
      </c>
      <c r="B47" s="52">
        <v>3.7999999999999999E-2</v>
      </c>
      <c r="C47" s="52">
        <v>0.98099999999999998</v>
      </c>
      <c r="D47" s="52">
        <v>0.96199999999999997</v>
      </c>
    </row>
    <row r="48" spans="1:14" ht="15" thickBot="1" x14ac:dyDescent="0.2">
      <c r="A48" s="53">
        <v>75</v>
      </c>
      <c r="B48" s="52">
        <v>0.03</v>
      </c>
      <c r="C48" s="52">
        <v>0.98499999999999999</v>
      </c>
      <c r="D48" s="52">
        <v>0.97</v>
      </c>
    </row>
  </sheetData>
  <sheetProtection algorithmName="SHA-512" hashValue="KMc/pRuQ+Q6YHx1Fha64G0qn1SoerUVaOY4WeNhFyoeVPqFt7QQsMXPkAhBX2sTJHWPoyCvzE2uPl6MwYiQAvA==" saltValue="5s/WLOUy2aegLGaIUEmMZw==" spinCount="100000" sheet="1" objects="1" scenarios="1"/>
  <mergeCells count="5">
    <mergeCell ref="F12:N14"/>
    <mergeCell ref="C1:D1"/>
    <mergeCell ref="A1:A3"/>
    <mergeCell ref="B1:B2"/>
    <mergeCell ref="F10:N11"/>
  </mergeCells>
  <phoneticPr fontId="2"/>
  <pageMargins left="0" right="0" top="0.74803149606299213" bottom="0"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
  <sheetViews>
    <sheetView showGridLines="0" topLeftCell="A31" zoomScaleNormal="100" workbookViewId="0">
      <selection activeCell="O20" sqref="O20"/>
    </sheetView>
  </sheetViews>
  <sheetFormatPr defaultRowHeight="13.5" x14ac:dyDescent="0.15"/>
  <cols>
    <col min="10" max="10" width="7.875" customWidth="1"/>
    <col min="12" max="12" width="4.25" customWidth="1"/>
  </cols>
  <sheetData/>
  <phoneticPr fontId="2"/>
  <pageMargins left="0" right="0" top="0.74803149606299213" bottom="0.74803149606299213"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申告書表紙</vt:lpstr>
      <vt:lpstr>全資産用</vt:lpstr>
      <vt:lpstr>減少資産用</vt:lpstr>
      <vt:lpstr>残価残存率表</vt:lpstr>
      <vt:lpstr>使用方法</vt:lpstr>
      <vt:lpstr>減少資産用!Print_Area</vt:lpstr>
      <vt:lpstr>申告書表紙!Print_Area</vt:lpstr>
      <vt:lpstr>全資産用!Print_Area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U1010</dc:creator>
  <cp:lastModifiedBy>渡部健</cp:lastModifiedBy>
  <cp:lastPrinted>2019-12-20T01:21:54Z</cp:lastPrinted>
  <dcterms:created xsi:type="dcterms:W3CDTF">1997-01-08T22:48:59Z</dcterms:created>
  <dcterms:modified xsi:type="dcterms:W3CDTF">2019-12-20T01:55:19Z</dcterms:modified>
</cp:coreProperties>
</file>