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18年度\総合政策課\05地域振興係\02 定住関係\20 定住支援（総合政策課所管分）\住宅支援\ＨＰ掲載\"/>
    </mc:Choice>
  </mc:AlternateContent>
  <bookViews>
    <workbookView xWindow="0" yWindow="0" windowWidth="28800" windowHeight="12885"/>
  </bookViews>
  <sheets>
    <sheet name="算定シート" sheetId="1" r:id="rId1"/>
  </sheets>
  <definedNames>
    <definedName name="_xlnm.Print_Area" localSheetId="0">算定シート!$C$1:$AF$31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1" i="1" l="1"/>
  <c r="T20" i="1"/>
  <c r="T19" i="1"/>
  <c r="T17" i="1"/>
  <c r="T16" i="1"/>
  <c r="T15" i="1"/>
  <c r="AD21" i="1"/>
  <c r="T11" i="1"/>
  <c r="T12" i="1" s="1"/>
  <c r="T13" i="1" s="1"/>
  <c r="T9" i="1"/>
  <c r="C5" i="1"/>
  <c r="T3" i="1"/>
  <c r="T2" i="1"/>
  <c r="T23" i="1" l="1"/>
  <c r="T24" i="1" s="1"/>
  <c r="T25" i="1" s="1"/>
  <c r="A9" i="1"/>
  <c r="T10" i="1" s="1"/>
</calcChain>
</file>

<file path=xl/comments1.xml><?xml version="1.0" encoding="utf-8"?>
<comments xmlns="http://schemas.openxmlformats.org/spreadsheetml/2006/main">
  <authors>
    <author>Ryoei Hoshi</author>
  </authors>
  <commentList>
    <comment ref="T2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事業区分を選択してください。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事業費の下限額が表示されます。</t>
        </r>
      </text>
    </comment>
  </commentList>
</comments>
</file>

<file path=xl/sharedStrings.xml><?xml version="1.0" encoding="utf-8"?>
<sst xmlns="http://schemas.openxmlformats.org/spreadsheetml/2006/main" count="77" uniqueCount="56">
  <si>
    <t>定住促進すまいる補助金算定シート</t>
    <rPh sb="0" eb="2">
      <t>テイジュウ</t>
    </rPh>
    <rPh sb="2" eb="4">
      <t>ソクシン</t>
    </rPh>
    <rPh sb="8" eb="11">
      <t>ホジョキン</t>
    </rPh>
    <rPh sb="11" eb="13">
      <t>サンテイ</t>
    </rPh>
    <phoneticPr fontId="6"/>
  </si>
  <si>
    <t>事業区分</t>
    <rPh sb="0" eb="2">
      <t>ジギョウ</t>
    </rPh>
    <rPh sb="2" eb="4">
      <t>クブン</t>
    </rPh>
    <phoneticPr fontId="4"/>
  </si>
  <si>
    <t>事業費の下限額　(消費税抜き)</t>
    <rPh sb="0" eb="3">
      <t>ジギョウヒ</t>
    </rPh>
    <rPh sb="4" eb="6">
      <t>カゲン</t>
    </rPh>
    <rPh sb="6" eb="7">
      <t>ガク</t>
    </rPh>
    <rPh sb="9" eb="12">
      <t>ショウヒゼイ</t>
    </rPh>
    <rPh sb="12" eb="13">
      <t>ヌ</t>
    </rPh>
    <phoneticPr fontId="4"/>
  </si>
  <si>
    <t>円</t>
    <rPh sb="0" eb="1">
      <t>エン</t>
    </rPh>
    <phoneticPr fontId="6"/>
  </si>
  <si>
    <r>
      <t>売買</t>
    </r>
    <r>
      <rPr>
        <sz val="9"/>
        <color theme="1"/>
        <rFont val="ＭＳ 明朝"/>
        <family val="1"/>
        <charset val="128"/>
      </rPr>
      <t>又は</t>
    </r>
    <r>
      <rPr>
        <sz val="11"/>
        <color theme="1"/>
        <rFont val="ＭＳ 明朝"/>
        <family val="1"/>
        <charset val="128"/>
      </rPr>
      <t>工事契約額</t>
    </r>
    <r>
      <rPr>
        <sz val="10"/>
        <color theme="1"/>
        <rFont val="ＭＳ 明朝"/>
        <family val="1"/>
        <charset val="128"/>
      </rPr>
      <t>（消費税抜き）</t>
    </r>
    <rPh sb="0" eb="2">
      <t>バイバイ</t>
    </rPh>
    <rPh sb="2" eb="3">
      <t>マタ</t>
    </rPh>
    <rPh sb="4" eb="6">
      <t>コウジ</t>
    </rPh>
    <rPh sb="6" eb="8">
      <t>ケイヤク</t>
    </rPh>
    <rPh sb="8" eb="9">
      <t>ガク</t>
    </rPh>
    <phoneticPr fontId="6"/>
  </si>
  <si>
    <t>①</t>
    <phoneticPr fontId="6"/>
  </si>
  <si>
    <t>上記①の内</t>
    <rPh sb="0" eb="2">
      <t>ジョウキ</t>
    </rPh>
    <rPh sb="4" eb="5">
      <t>ウチ</t>
    </rPh>
    <phoneticPr fontId="4"/>
  </si>
  <si>
    <r>
      <t xml:space="preserve">合併浄化槽設置費
</t>
    </r>
    <r>
      <rPr>
        <sz val="10"/>
        <color theme="1"/>
        <rFont val="ＭＳ 明朝"/>
        <family val="1"/>
        <charset val="128"/>
      </rPr>
      <t>【合併浄化槽設置整備事業補助金対象】</t>
    </r>
    <rPh sb="0" eb="2">
      <t>ガッペイ</t>
    </rPh>
    <rPh sb="2" eb="5">
      <t>ジョウカソウ</t>
    </rPh>
    <rPh sb="5" eb="7">
      <t>セッチ</t>
    </rPh>
    <rPh sb="7" eb="8">
      <t>ヒ</t>
    </rPh>
    <rPh sb="10" eb="12">
      <t>ガッペイ</t>
    </rPh>
    <rPh sb="12" eb="15">
      <t>ジョウカソウ</t>
    </rPh>
    <rPh sb="15" eb="17">
      <t>セッチ</t>
    </rPh>
    <rPh sb="17" eb="19">
      <t>セイビ</t>
    </rPh>
    <rPh sb="19" eb="21">
      <t>ジギョウ</t>
    </rPh>
    <rPh sb="21" eb="24">
      <t>ホジョキン</t>
    </rPh>
    <rPh sb="24" eb="26">
      <t>タイショウ</t>
    </rPh>
    <phoneticPr fontId="4"/>
  </si>
  <si>
    <t>②</t>
    <phoneticPr fontId="4"/>
  </si>
  <si>
    <r>
      <t xml:space="preserve">町産木材使用に係る工事費
</t>
    </r>
    <r>
      <rPr>
        <sz val="10"/>
        <color theme="1"/>
        <rFont val="ＭＳ 明朝"/>
        <family val="1"/>
        <charset val="128"/>
      </rPr>
      <t>【町産材使用新築住宅等支援事業対象】</t>
    </r>
    <rPh sb="2" eb="3">
      <t>モク</t>
    </rPh>
    <rPh sb="4" eb="6">
      <t>シヨウ</t>
    </rPh>
    <rPh sb="7" eb="8">
      <t>カカ</t>
    </rPh>
    <rPh sb="9" eb="11">
      <t>コウジ</t>
    </rPh>
    <rPh sb="19" eb="21">
      <t>シンチク</t>
    </rPh>
    <phoneticPr fontId="4"/>
  </si>
  <si>
    <t>③</t>
    <phoneticPr fontId="4"/>
  </si>
  <si>
    <r>
      <t xml:space="preserve">太陽光発電システム設置費
</t>
    </r>
    <r>
      <rPr>
        <sz val="10"/>
        <color theme="1"/>
        <rFont val="ＭＳ Ｐ明朝"/>
        <family val="1"/>
        <charset val="128"/>
      </rPr>
      <t>【住宅用太陽光発電システム設置費補助対象】</t>
    </r>
    <rPh sb="0" eb="3">
      <t>タイヨウコウ</t>
    </rPh>
    <rPh sb="3" eb="5">
      <t>ハツデン</t>
    </rPh>
    <rPh sb="9" eb="11">
      <t>セッチ</t>
    </rPh>
    <rPh sb="11" eb="12">
      <t>ヒ</t>
    </rPh>
    <rPh sb="14" eb="17">
      <t>ジュウタクヨウ</t>
    </rPh>
    <rPh sb="17" eb="20">
      <t>タイヨウコウ</t>
    </rPh>
    <rPh sb="20" eb="22">
      <t>ハツデン</t>
    </rPh>
    <rPh sb="26" eb="28">
      <t>セッチ</t>
    </rPh>
    <rPh sb="28" eb="29">
      <t>ヒ</t>
    </rPh>
    <rPh sb="29" eb="31">
      <t>ホジョ</t>
    </rPh>
    <rPh sb="31" eb="33">
      <t>タイショウ</t>
    </rPh>
    <phoneticPr fontId="4"/>
  </si>
  <si>
    <r>
      <t>事　業　費　　</t>
    </r>
    <r>
      <rPr>
        <sz val="10"/>
        <color theme="1"/>
        <rFont val="ＭＳ 明朝"/>
        <family val="1"/>
        <charset val="128"/>
      </rPr>
      <t>①－(②＋③＋④)</t>
    </r>
    <rPh sb="0" eb="1">
      <t>コト</t>
    </rPh>
    <rPh sb="2" eb="3">
      <t>ギョウ</t>
    </rPh>
    <rPh sb="4" eb="5">
      <t>ヒ</t>
    </rPh>
    <phoneticPr fontId="6"/>
  </si>
  <si>
    <t>④</t>
    <phoneticPr fontId="6"/>
  </si>
  <si>
    <t>補助対象額</t>
    <rPh sb="2" eb="4">
      <t>タイショウ</t>
    </rPh>
    <phoneticPr fontId="6"/>
  </si>
  <si>
    <t>⑤</t>
    <phoneticPr fontId="6"/>
  </si>
  <si>
    <t>補助率</t>
    <rPh sb="0" eb="2">
      <t>ホジョ</t>
    </rPh>
    <rPh sb="2" eb="3">
      <t>リツ</t>
    </rPh>
    <phoneticPr fontId="6"/>
  </si>
  <si>
    <t>⑥</t>
    <phoneticPr fontId="6"/>
  </si>
  <si>
    <r>
      <t>補</t>
    </r>
    <r>
      <rPr>
        <sz val="10"/>
        <color theme="1"/>
        <rFont val="ＭＳ 明朝"/>
        <family val="1"/>
        <charset val="128"/>
      </rPr>
      <t>　</t>
    </r>
    <r>
      <rPr>
        <sz val="11"/>
        <color theme="1"/>
        <rFont val="ＭＳ 明朝"/>
        <family val="1"/>
        <charset val="128"/>
      </rPr>
      <t>助</t>
    </r>
    <r>
      <rPr>
        <sz val="10"/>
        <color theme="1"/>
        <rFont val="ＭＳ 明朝"/>
        <family val="1"/>
        <charset val="128"/>
      </rPr>
      <t>　</t>
    </r>
    <r>
      <rPr>
        <sz val="11"/>
        <color theme="1"/>
        <rFont val="ＭＳ 明朝"/>
        <family val="1"/>
        <charset val="128"/>
      </rPr>
      <t>限</t>
    </r>
    <r>
      <rPr>
        <sz val="10"/>
        <color theme="1"/>
        <rFont val="ＭＳ 明朝"/>
        <family val="1"/>
        <charset val="128"/>
      </rPr>
      <t>　</t>
    </r>
    <r>
      <rPr>
        <sz val="11"/>
        <color theme="1"/>
        <rFont val="ＭＳ 明朝"/>
        <family val="1"/>
        <charset val="128"/>
      </rPr>
      <t>度</t>
    </r>
    <r>
      <rPr>
        <sz val="10"/>
        <color theme="1"/>
        <rFont val="ＭＳ 明朝"/>
        <family val="1"/>
        <charset val="128"/>
      </rPr>
      <t>　</t>
    </r>
    <r>
      <rPr>
        <sz val="11"/>
        <color theme="1"/>
        <rFont val="ＭＳ 明朝"/>
        <family val="1"/>
        <charset val="128"/>
      </rPr>
      <t>額 　　　</t>
    </r>
    <r>
      <rPr>
        <sz val="10"/>
        <color theme="1"/>
        <rFont val="ＭＳ 明朝"/>
        <family val="1"/>
        <charset val="128"/>
      </rPr>
      <t>⑤×⑥</t>
    </r>
    <phoneticPr fontId="6"/>
  </si>
  <si>
    <t>⑦</t>
    <phoneticPr fontId="6"/>
  </si>
  <si>
    <t>補助基本額</t>
    <rPh sb="0" eb="2">
      <t>ホジョ</t>
    </rPh>
    <rPh sb="2" eb="4">
      <t>キホン</t>
    </rPh>
    <rPh sb="4" eb="5">
      <t>ガク</t>
    </rPh>
    <phoneticPr fontId="6"/>
  </si>
  <si>
    <t>⑧</t>
    <phoneticPr fontId="6"/>
  </si>
  <si>
    <t>（⑦が50万円を超える場合には50万円）</t>
    <rPh sb="5" eb="7">
      <t>マンエン</t>
    </rPh>
    <rPh sb="8" eb="9">
      <t>コ</t>
    </rPh>
    <rPh sb="11" eb="13">
      <t>バアイ</t>
    </rPh>
    <rPh sb="17" eb="19">
      <t>マンエン</t>
    </rPh>
    <phoneticPr fontId="6"/>
  </si>
  <si>
    <t>加算金</t>
    <rPh sb="0" eb="3">
      <t>カサンキン</t>
    </rPh>
    <phoneticPr fontId="6"/>
  </si>
  <si>
    <t>年齢</t>
    <rPh sb="0" eb="2">
      <t>ネンレイ</t>
    </rPh>
    <phoneticPr fontId="6"/>
  </si>
  <si>
    <r>
      <t>単身又は夫婦のいずれか
35歳以下　＋５</t>
    </r>
    <r>
      <rPr>
        <sz val="9"/>
        <color theme="1"/>
        <rFont val="ＭＳ 明朝"/>
        <family val="1"/>
        <charset val="128"/>
      </rPr>
      <t>万円</t>
    </r>
    <rPh sb="0" eb="2">
      <t>タンシン</t>
    </rPh>
    <rPh sb="2" eb="3">
      <t>マタ</t>
    </rPh>
    <rPh sb="4" eb="6">
      <t>フウフ</t>
    </rPh>
    <rPh sb="14" eb="15">
      <t>サイ</t>
    </rPh>
    <rPh sb="15" eb="17">
      <t>イカ</t>
    </rPh>
    <rPh sb="20" eb="22">
      <t>マンエン</t>
    </rPh>
    <phoneticPr fontId="6"/>
  </si>
  <si>
    <t>⑨</t>
    <phoneticPr fontId="6"/>
  </si>
  <si>
    <t>夫婦</t>
    <rPh sb="0" eb="2">
      <t>フウフ</t>
    </rPh>
    <phoneticPr fontId="6"/>
  </si>
  <si>
    <r>
      <t>配偶者有　＋５</t>
    </r>
    <r>
      <rPr>
        <sz val="9"/>
        <color theme="1"/>
        <rFont val="ＭＳ 明朝"/>
        <family val="1"/>
        <charset val="128"/>
      </rPr>
      <t>万円</t>
    </r>
    <rPh sb="0" eb="3">
      <t>ハイグウシャ</t>
    </rPh>
    <rPh sb="3" eb="4">
      <t>アリ</t>
    </rPh>
    <rPh sb="7" eb="9">
      <t>マンエン</t>
    </rPh>
    <phoneticPr fontId="6"/>
  </si>
  <si>
    <t>⑩</t>
    <phoneticPr fontId="6"/>
  </si>
  <si>
    <t>子育て</t>
    <rPh sb="0" eb="2">
      <t>コソダ</t>
    </rPh>
    <phoneticPr fontId="6"/>
  </si>
  <si>
    <r>
      <t>18歳以下　＋</t>
    </r>
    <r>
      <rPr>
        <sz val="10"/>
        <color theme="1"/>
        <rFont val="ＭＳ Ｐ明朝"/>
        <family val="1"/>
        <charset val="128"/>
      </rPr>
      <t>１０</t>
    </r>
    <r>
      <rPr>
        <sz val="9"/>
        <color theme="1"/>
        <rFont val="ＭＳ 明朝"/>
        <family val="1"/>
        <charset val="128"/>
      </rPr>
      <t>万円／人</t>
    </r>
    <rPh sb="2" eb="3">
      <t>サイ</t>
    </rPh>
    <rPh sb="3" eb="5">
      <t>イカ</t>
    </rPh>
    <rPh sb="9" eb="11">
      <t>マンエン</t>
    </rPh>
    <rPh sb="12" eb="13">
      <t>ヒト</t>
    </rPh>
    <phoneticPr fontId="6"/>
  </si>
  <si>
    <t>⑪</t>
    <phoneticPr fontId="6"/>
  </si>
  <si>
    <t>18歳以下の子供の人数</t>
    <rPh sb="2" eb="5">
      <t>サイイカ</t>
    </rPh>
    <rPh sb="6" eb="8">
      <t>コドモ</t>
    </rPh>
    <rPh sb="9" eb="10">
      <t>ニン</t>
    </rPh>
    <rPh sb="10" eb="11">
      <t>スウ</t>
    </rPh>
    <phoneticPr fontId="6"/>
  </si>
  <si>
    <r>
      <rPr>
        <sz val="9"/>
        <color theme="1"/>
        <rFont val="ＭＳ 明朝"/>
        <family val="1"/>
        <charset val="128"/>
      </rPr>
      <t>人</t>
    </r>
    <r>
      <rPr>
        <sz val="10"/>
        <color theme="1"/>
        <rFont val="ＭＳ 明朝"/>
        <family val="1"/>
        <charset val="128"/>
      </rPr>
      <t xml:space="preserve"> × 10</t>
    </r>
    <r>
      <rPr>
        <sz val="9"/>
        <color theme="1"/>
        <rFont val="ＭＳ 明朝"/>
        <family val="1"/>
        <charset val="128"/>
      </rPr>
      <t>万円</t>
    </r>
    <rPh sb="0" eb="1">
      <t>ニン</t>
    </rPh>
    <rPh sb="6" eb="8">
      <t>マンエン</t>
    </rPh>
    <phoneticPr fontId="6"/>
  </si>
  <si>
    <t>三世代同居</t>
    <rPh sb="0" eb="1">
      <t>サン</t>
    </rPh>
    <rPh sb="1" eb="3">
      <t>セダイ</t>
    </rPh>
    <rPh sb="3" eb="5">
      <t>ドウキョ</t>
    </rPh>
    <phoneticPr fontId="6"/>
  </si>
  <si>
    <r>
      <t xml:space="preserve"> ＋</t>
    </r>
    <r>
      <rPr>
        <sz val="10"/>
        <color theme="1"/>
        <rFont val="ＭＳ Ｐ明朝"/>
        <family val="1"/>
        <charset val="128"/>
      </rPr>
      <t>１０</t>
    </r>
    <r>
      <rPr>
        <sz val="9"/>
        <color theme="1"/>
        <rFont val="ＭＳ Ｐ明朝"/>
        <family val="1"/>
        <charset val="128"/>
      </rPr>
      <t>万円／世帯</t>
    </r>
    <rPh sb="7" eb="9">
      <t>セタイ</t>
    </rPh>
    <phoneticPr fontId="4"/>
  </si>
  <si>
    <t>⑫</t>
    <phoneticPr fontId="6"/>
  </si>
  <si>
    <t>町内施工業者</t>
    <rPh sb="0" eb="2">
      <t>チョウナイ</t>
    </rPh>
    <rPh sb="2" eb="4">
      <t>セコウ</t>
    </rPh>
    <rPh sb="4" eb="6">
      <t>ギョウシャ</t>
    </rPh>
    <phoneticPr fontId="6"/>
  </si>
  <si>
    <t>⑬</t>
    <phoneticPr fontId="6"/>
  </si>
  <si>
    <t>町外からの移住者</t>
    <rPh sb="0" eb="2">
      <t>チョウガイ</t>
    </rPh>
    <rPh sb="5" eb="8">
      <t>イジュウシャ</t>
    </rPh>
    <phoneticPr fontId="6"/>
  </si>
  <si>
    <t>⑭</t>
    <phoneticPr fontId="6"/>
  </si>
  <si>
    <t>計（⑨～⑭計）</t>
    <rPh sb="0" eb="1">
      <t>ケイ</t>
    </rPh>
    <rPh sb="5" eb="6">
      <t>ケイ</t>
    </rPh>
    <phoneticPr fontId="6"/>
  </si>
  <si>
    <t>⑮</t>
    <phoneticPr fontId="6"/>
  </si>
  <si>
    <t>合　　　　　　　計　　　⑧＋⑮</t>
    <rPh sb="0" eb="1">
      <t>ゴウ</t>
    </rPh>
    <rPh sb="8" eb="9">
      <t>ケイ</t>
    </rPh>
    <phoneticPr fontId="6"/>
  </si>
  <si>
    <t>⑯</t>
    <phoneticPr fontId="6"/>
  </si>
  <si>
    <t>補助金交付額</t>
    <rPh sb="0" eb="3">
      <t>ホジョキン</t>
    </rPh>
    <rPh sb="3" eb="5">
      <t>コウフ</t>
    </rPh>
    <rPh sb="5" eb="6">
      <t>ガク</t>
    </rPh>
    <phoneticPr fontId="6"/>
  </si>
  <si>
    <t>（⑦と⑯の額の低い額）</t>
    <rPh sb="5" eb="6">
      <t>ガク</t>
    </rPh>
    <rPh sb="7" eb="8">
      <t>ヒク</t>
    </rPh>
    <rPh sb="9" eb="10">
      <t>ガク</t>
    </rPh>
    <phoneticPr fontId="4"/>
  </si>
  <si>
    <t>備考</t>
    <rPh sb="0" eb="2">
      <t>ビコウ</t>
    </rPh>
    <phoneticPr fontId="6"/>
  </si>
  <si>
    <t>定住住宅取得事業（新築住宅）</t>
    <rPh sb="0" eb="2">
      <t>テイジュウ</t>
    </rPh>
    <rPh sb="2" eb="4">
      <t>ジュウタク</t>
    </rPh>
    <rPh sb="4" eb="6">
      <t>シュトク</t>
    </rPh>
    <rPh sb="6" eb="8">
      <t>ジギョウ</t>
    </rPh>
    <rPh sb="9" eb="11">
      <t>シンチク</t>
    </rPh>
    <rPh sb="11" eb="13">
      <t>ジュウタク</t>
    </rPh>
    <phoneticPr fontId="4"/>
  </si>
  <si>
    <t>【土地購入費は除く】</t>
    <rPh sb="1" eb="3">
      <t>トチ</t>
    </rPh>
    <rPh sb="3" eb="6">
      <t>コウニュウヒ</t>
    </rPh>
    <rPh sb="7" eb="8">
      <t>ノゾ</t>
    </rPh>
    <phoneticPr fontId="4"/>
  </si>
  <si>
    <t>定住住宅取得事業（中古住宅）</t>
    <rPh sb="0" eb="2">
      <t>テイジュウ</t>
    </rPh>
    <rPh sb="2" eb="4">
      <t>ジュウタク</t>
    </rPh>
    <rPh sb="4" eb="6">
      <t>シュトク</t>
    </rPh>
    <rPh sb="6" eb="8">
      <t>ジギョウ</t>
    </rPh>
    <rPh sb="9" eb="11">
      <t>チュウコ</t>
    </rPh>
    <rPh sb="11" eb="13">
      <t>ジュウタク</t>
    </rPh>
    <phoneticPr fontId="4"/>
  </si>
  <si>
    <t>空き家バンク利用事業（取得）</t>
    <rPh sb="0" eb="1">
      <t>ア</t>
    </rPh>
    <rPh sb="2" eb="3">
      <t>ヤ</t>
    </rPh>
    <rPh sb="6" eb="8">
      <t>リヨウ</t>
    </rPh>
    <rPh sb="8" eb="10">
      <t>ジギョウ</t>
    </rPh>
    <rPh sb="11" eb="13">
      <t>シュトク</t>
    </rPh>
    <phoneticPr fontId="4"/>
  </si>
  <si>
    <t>空き家バンク利用事業（改修等）</t>
    <rPh sb="0" eb="1">
      <t>ア</t>
    </rPh>
    <rPh sb="2" eb="3">
      <t>ヤ</t>
    </rPh>
    <rPh sb="6" eb="8">
      <t>リヨウ</t>
    </rPh>
    <rPh sb="8" eb="10">
      <t>ジギョウ</t>
    </rPh>
    <rPh sb="11" eb="13">
      <t>カイシュウ</t>
    </rPh>
    <rPh sb="13" eb="14">
      <t>トウ</t>
    </rPh>
    <phoneticPr fontId="4"/>
  </si>
  <si>
    <t>帰郷住宅改修事業（建替え）</t>
    <rPh sb="0" eb="2">
      <t>キキョウ</t>
    </rPh>
    <rPh sb="2" eb="4">
      <t>ジュウタク</t>
    </rPh>
    <rPh sb="4" eb="6">
      <t>カイシュウ</t>
    </rPh>
    <rPh sb="6" eb="8">
      <t>ジギョウ</t>
    </rPh>
    <rPh sb="9" eb="11">
      <t>タテカ</t>
    </rPh>
    <phoneticPr fontId="4"/>
  </si>
  <si>
    <t>帰郷住宅改修事業（改修等）</t>
    <rPh sb="0" eb="2">
      <t>キキョウ</t>
    </rPh>
    <rPh sb="2" eb="4">
      <t>ジュウタク</t>
    </rPh>
    <rPh sb="4" eb="6">
      <t>カイシュウ</t>
    </rPh>
    <rPh sb="6" eb="8">
      <t>ジギョウ</t>
    </rPh>
    <rPh sb="9" eb="11">
      <t>カイシュウ</t>
    </rPh>
    <rPh sb="11" eb="12">
      <t>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</si>
</sst>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0"/>
      <color theme="1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10"/>
      <color theme="0"/>
      <name val="ＭＳ 明朝"/>
      <family val="2"/>
      <charset val="128"/>
    </font>
    <font>
      <sz val="9"/>
      <color rgb="FF000000"/>
      <name val="Meiryo UI"/>
      <family val="3"/>
      <charset val="128"/>
    </font>
    <font>
      <sz val="6"/>
      <name val="ＭＳ 明朝"/>
      <family val="2"/>
      <charset val="128"/>
    </font>
    <font>
      <sz val="16"/>
      <color theme="1"/>
      <name val="HGS明朝B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Century"/>
      <family val="1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sz val="14"/>
      <color theme="1"/>
      <name val="Century"/>
      <family val="1"/>
    </font>
    <font>
      <b/>
      <sz val="10"/>
      <color theme="1"/>
      <name val="ＭＳ 明朝"/>
      <family val="1"/>
      <charset val="128"/>
    </font>
    <font>
      <sz val="11"/>
      <color theme="1"/>
      <name val="HGSｺﾞｼｯｸM"/>
      <family val="3"/>
      <charset val="128"/>
    </font>
    <font>
      <sz val="10"/>
      <color theme="0"/>
      <name val="ＭＳ 明朝"/>
      <family val="1"/>
      <charset val="128"/>
    </font>
    <font>
      <b/>
      <sz val="12"/>
      <color indexed="10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0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1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 hidden="1"/>
    </xf>
    <xf numFmtId="0" fontId="10" fillId="0" borderId="0" xfId="0" applyFont="1">
      <alignment vertical="center"/>
    </xf>
    <xf numFmtId="0" fontId="7" fillId="0" borderId="33" xfId="0" applyFont="1" applyBorder="1" applyAlignment="1">
      <alignment vertical="center"/>
    </xf>
    <xf numFmtId="0" fontId="2" fillId="0" borderId="0" xfId="0" applyFont="1">
      <alignment vertical="center"/>
    </xf>
    <xf numFmtId="0" fontId="7" fillId="0" borderId="14" xfId="0" applyFont="1" applyBorder="1">
      <alignment vertical="center"/>
    </xf>
    <xf numFmtId="0" fontId="7" fillId="0" borderId="44" xfId="0" applyFont="1" applyBorder="1">
      <alignment vertical="center"/>
    </xf>
    <xf numFmtId="0" fontId="7" fillId="0" borderId="51" xfId="0" applyFont="1" applyBorder="1">
      <alignment vertical="center"/>
    </xf>
    <xf numFmtId="0" fontId="7" fillId="2" borderId="62" xfId="0" applyFont="1" applyFill="1" applyBorder="1" applyAlignment="1">
      <alignment horizontal="center" vertical="center" textRotation="255"/>
    </xf>
    <xf numFmtId="0" fontId="7" fillId="3" borderId="63" xfId="0" applyFont="1" applyFill="1" applyBorder="1">
      <alignment vertical="center"/>
    </xf>
    <xf numFmtId="0" fontId="7" fillId="0" borderId="62" xfId="0" applyFont="1" applyBorder="1">
      <alignment vertical="center"/>
    </xf>
    <xf numFmtId="0" fontId="7" fillId="2" borderId="68" xfId="0" applyFont="1" applyFill="1" applyBorder="1" applyAlignment="1">
      <alignment horizontal="center" vertical="center" textRotation="255"/>
    </xf>
    <xf numFmtId="0" fontId="7" fillId="3" borderId="69" xfId="0" applyFont="1" applyFill="1" applyBorder="1">
      <alignment vertical="center"/>
    </xf>
    <xf numFmtId="0" fontId="10" fillId="3" borderId="69" xfId="0" applyFont="1" applyFill="1" applyBorder="1">
      <alignment vertical="center"/>
    </xf>
    <xf numFmtId="0" fontId="7" fillId="3" borderId="70" xfId="0" applyFont="1" applyFill="1" applyBorder="1">
      <alignment vertical="center"/>
    </xf>
    <xf numFmtId="0" fontId="7" fillId="0" borderId="68" xfId="0" applyFont="1" applyBorder="1">
      <alignment vertical="center"/>
    </xf>
    <xf numFmtId="0" fontId="7" fillId="2" borderId="73" xfId="0" applyFont="1" applyFill="1" applyBorder="1" applyAlignment="1">
      <alignment horizontal="center" vertical="center" textRotation="255"/>
    </xf>
    <xf numFmtId="0" fontId="7" fillId="3" borderId="74" xfId="0" applyFont="1" applyFill="1" applyBorder="1" applyAlignment="1"/>
    <xf numFmtId="0" fontId="10" fillId="3" borderId="74" xfId="0" applyFont="1" applyFill="1" applyBorder="1" applyAlignment="1"/>
    <xf numFmtId="0" fontId="7" fillId="3" borderId="74" xfId="0" applyFont="1" applyFill="1" applyBorder="1">
      <alignment vertical="center"/>
    </xf>
    <xf numFmtId="0" fontId="7" fillId="3" borderId="75" xfId="0" applyFont="1" applyFill="1" applyBorder="1">
      <alignment vertical="center"/>
    </xf>
    <xf numFmtId="0" fontId="10" fillId="0" borderId="63" xfId="0" applyFont="1" applyBorder="1">
      <alignment vertical="center"/>
    </xf>
    <xf numFmtId="0" fontId="7" fillId="0" borderId="63" xfId="0" applyFont="1" applyBorder="1">
      <alignment vertical="center"/>
    </xf>
    <xf numFmtId="0" fontId="7" fillId="0" borderId="64" xfId="0" applyFont="1" applyBorder="1">
      <alignment vertical="center"/>
    </xf>
    <xf numFmtId="0" fontId="7" fillId="0" borderId="63" xfId="0" applyFont="1" applyBorder="1" applyAlignment="1">
      <alignment vertical="center" wrapText="1"/>
    </xf>
    <xf numFmtId="0" fontId="7" fillId="2" borderId="63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7" fillId="0" borderId="73" xfId="0" applyFont="1" applyBorder="1">
      <alignment vertical="center"/>
    </xf>
    <xf numFmtId="0" fontId="20" fillId="0" borderId="0" xfId="0" applyFont="1" applyProtection="1">
      <alignment vertical="center"/>
      <protection hidden="1"/>
    </xf>
    <xf numFmtId="12" fontId="20" fillId="0" borderId="0" xfId="0" applyNumberFormat="1" applyFont="1" applyProtection="1">
      <alignment vertical="center"/>
      <protection hidden="1"/>
    </xf>
    <xf numFmtId="0" fontId="19" fillId="0" borderId="0" xfId="0" applyFont="1">
      <alignment vertical="center"/>
    </xf>
    <xf numFmtId="0" fontId="16" fillId="0" borderId="91" xfId="0" applyFont="1" applyBorder="1" applyAlignment="1">
      <alignment horizontal="center"/>
    </xf>
    <xf numFmtId="0" fontId="16" fillId="0" borderId="92" xfId="0" applyFont="1" applyBorder="1" applyAlignment="1">
      <alignment horizontal="center"/>
    </xf>
    <xf numFmtId="0" fontId="16" fillId="0" borderId="93" xfId="0" applyFont="1" applyBorder="1" applyAlignment="1">
      <alignment horizontal="center"/>
    </xf>
    <xf numFmtId="38" fontId="17" fillId="0" borderId="94" xfId="1" applyFont="1" applyBorder="1" applyAlignment="1" applyProtection="1">
      <alignment horizontal="right" vertical="center"/>
      <protection hidden="1"/>
    </xf>
    <xf numFmtId="38" fontId="17" fillId="0" borderId="92" xfId="1" applyFont="1" applyBorder="1" applyAlignment="1" applyProtection="1">
      <alignment horizontal="right" vertical="center"/>
      <protection hidden="1"/>
    </xf>
    <xf numFmtId="38" fontId="17" fillId="0" borderId="99" xfId="1" applyFont="1" applyBorder="1" applyAlignment="1" applyProtection="1">
      <alignment horizontal="right" vertical="center"/>
      <protection hidden="1"/>
    </xf>
    <xf numFmtId="38" fontId="17" fillId="0" borderId="97" xfId="1" applyFont="1" applyBorder="1" applyAlignment="1" applyProtection="1">
      <alignment horizontal="right" vertical="center"/>
      <protection hidden="1"/>
    </xf>
    <xf numFmtId="0" fontId="18" fillId="0" borderId="92" xfId="0" applyFont="1" applyBorder="1" applyAlignment="1" applyProtection="1">
      <alignment vertical="center"/>
      <protection hidden="1"/>
    </xf>
    <xf numFmtId="0" fontId="18" fillId="0" borderId="95" xfId="0" applyFont="1" applyBorder="1" applyAlignment="1" applyProtection="1">
      <alignment vertical="center"/>
      <protection hidden="1"/>
    </xf>
    <xf numFmtId="0" fontId="18" fillId="0" borderId="97" xfId="0" applyFont="1" applyBorder="1" applyAlignment="1" applyProtection="1">
      <alignment vertical="center"/>
      <protection hidden="1"/>
    </xf>
    <xf numFmtId="0" fontId="18" fillId="0" borderId="100" xfId="0" applyFont="1" applyBorder="1" applyAlignment="1" applyProtection="1">
      <alignment vertical="center"/>
      <protection hidden="1"/>
    </xf>
    <xf numFmtId="0" fontId="7" fillId="0" borderId="96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0" borderId="94" xfId="0" applyFont="1" applyBorder="1" applyAlignment="1">
      <alignment horizontal="distributed" vertical="center" indent="4"/>
    </xf>
    <xf numFmtId="0" fontId="7" fillId="0" borderId="92" xfId="0" applyFont="1" applyBorder="1" applyAlignment="1">
      <alignment horizontal="distributed" vertical="center" indent="4"/>
    </xf>
    <xf numFmtId="0" fontId="7" fillId="0" borderId="93" xfId="0" applyFont="1" applyBorder="1" applyAlignment="1">
      <alignment horizontal="distributed" vertical="center" indent="4"/>
    </xf>
    <xf numFmtId="0" fontId="7" fillId="0" borderId="35" xfId="0" applyFont="1" applyBorder="1" applyAlignment="1">
      <alignment horizontal="distributed" vertical="center" indent="4"/>
    </xf>
    <xf numFmtId="0" fontId="7" fillId="0" borderId="0" xfId="0" applyFont="1" applyBorder="1" applyAlignment="1">
      <alignment horizontal="distributed" vertical="center" indent="4"/>
    </xf>
    <xf numFmtId="0" fontId="7" fillId="0" borderId="36" xfId="0" applyFont="1" applyBorder="1" applyAlignment="1">
      <alignment horizontal="distributed" vertical="center" indent="4"/>
    </xf>
    <xf numFmtId="0" fontId="7" fillId="0" borderId="38" xfId="0" applyFont="1" applyBorder="1" applyAlignment="1">
      <alignment horizontal="distributed" vertical="center" indent="4"/>
    </xf>
    <xf numFmtId="0" fontId="7" fillId="0" borderId="1" xfId="0" applyFont="1" applyBorder="1" applyAlignment="1">
      <alignment horizontal="distributed" vertical="center" indent="4"/>
    </xf>
    <xf numFmtId="0" fontId="7" fillId="0" borderId="39" xfId="0" applyFont="1" applyBorder="1" applyAlignment="1">
      <alignment horizontal="distributed" vertical="center" indent="4"/>
    </xf>
    <xf numFmtId="38" fontId="13" fillId="0" borderId="94" xfId="1" applyFont="1" applyBorder="1" applyAlignment="1">
      <alignment horizontal="center" vertical="center" wrapText="1"/>
    </xf>
    <xf numFmtId="38" fontId="13" fillId="0" borderId="92" xfId="1" applyFont="1" applyBorder="1" applyAlignment="1">
      <alignment horizontal="center" vertical="center" wrapText="1"/>
    </xf>
    <xf numFmtId="38" fontId="13" fillId="0" borderId="93" xfId="1" applyFont="1" applyBorder="1" applyAlignment="1">
      <alignment horizontal="center" vertical="center" wrapText="1"/>
    </xf>
    <xf numFmtId="38" fontId="13" fillId="0" borderId="35" xfId="1" applyFont="1" applyBorder="1" applyAlignment="1">
      <alignment horizontal="center" vertical="center" wrapText="1"/>
    </xf>
    <xf numFmtId="38" fontId="13" fillId="0" borderId="0" xfId="1" applyFont="1" applyBorder="1" applyAlignment="1">
      <alignment horizontal="center" vertical="center" wrapText="1"/>
    </xf>
    <xf numFmtId="38" fontId="13" fillId="0" borderId="36" xfId="1" applyFont="1" applyBorder="1" applyAlignment="1">
      <alignment horizontal="center" vertical="center" wrapText="1"/>
    </xf>
    <xf numFmtId="38" fontId="13" fillId="0" borderId="38" xfId="1" applyFont="1" applyBorder="1" applyAlignment="1">
      <alignment horizontal="center" vertical="center" wrapText="1"/>
    </xf>
    <xf numFmtId="38" fontId="13" fillId="0" borderId="1" xfId="1" applyFont="1" applyBorder="1" applyAlignment="1">
      <alignment horizontal="center" vertical="center" wrapText="1"/>
    </xf>
    <xf numFmtId="38" fontId="13" fillId="0" borderId="39" xfId="1" applyFont="1" applyBorder="1" applyAlignment="1">
      <alignment horizontal="center" vertical="center" wrapText="1"/>
    </xf>
    <xf numFmtId="0" fontId="7" fillId="0" borderId="83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38" fontId="9" fillId="0" borderId="86" xfId="1" applyFont="1" applyBorder="1" applyAlignment="1" applyProtection="1">
      <alignment vertical="center"/>
      <protection hidden="1"/>
    </xf>
    <xf numFmtId="38" fontId="9" fillId="0" borderId="87" xfId="1" applyFont="1" applyBorder="1" applyAlignment="1" applyProtection="1">
      <alignment vertical="center"/>
      <protection hidden="1"/>
    </xf>
    <xf numFmtId="38" fontId="9" fillId="0" borderId="83" xfId="1" applyFont="1" applyBorder="1" applyAlignment="1" applyProtection="1">
      <alignment vertical="center"/>
      <protection hidden="1"/>
    </xf>
    <xf numFmtId="0" fontId="10" fillId="0" borderId="84" xfId="0" applyFont="1" applyBorder="1" applyAlignment="1" applyProtection="1">
      <alignment vertical="center"/>
      <protection hidden="1"/>
    </xf>
    <xf numFmtId="0" fontId="10" fillId="0" borderId="88" xfId="0" applyFont="1" applyBorder="1" applyAlignment="1" applyProtection="1">
      <alignment vertical="center"/>
      <protection hidden="1"/>
    </xf>
    <xf numFmtId="0" fontId="7" fillId="0" borderId="12" xfId="0" applyFont="1" applyBorder="1" applyAlignment="1">
      <alignment horizontal="right" vertical="center"/>
    </xf>
    <xf numFmtId="0" fontId="7" fillId="0" borderId="40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38" fontId="9" fillId="0" borderId="12" xfId="1" applyFont="1" applyBorder="1" applyAlignment="1" applyProtection="1">
      <alignment vertical="center"/>
      <protection hidden="1"/>
    </xf>
    <xf numFmtId="38" fontId="9" fillId="0" borderId="13" xfId="1" applyFont="1" applyBorder="1" applyAlignment="1" applyProtection="1">
      <alignment vertical="center"/>
      <protection hidden="1"/>
    </xf>
    <xf numFmtId="38" fontId="9" fillId="0" borderId="14" xfId="1" applyFont="1" applyBorder="1" applyAlignment="1" applyProtection="1">
      <alignment vertical="center"/>
      <protection hidden="1"/>
    </xf>
    <xf numFmtId="0" fontId="10" fillId="0" borderId="89" xfId="0" applyFont="1" applyBorder="1" applyAlignment="1" applyProtection="1">
      <alignment vertical="center"/>
      <protection hidden="1"/>
    </xf>
    <xf numFmtId="0" fontId="10" fillId="0" borderId="90" xfId="0" applyFont="1" applyBorder="1" applyAlignment="1" applyProtection="1">
      <alignment vertical="center"/>
      <protection hidden="1"/>
    </xf>
    <xf numFmtId="0" fontId="7" fillId="0" borderId="74" xfId="0" applyFont="1" applyBorder="1" applyAlignment="1">
      <alignment wrapText="1"/>
    </xf>
    <xf numFmtId="0" fontId="7" fillId="0" borderId="74" xfId="0" applyFont="1" applyBorder="1" applyAlignment="1"/>
    <xf numFmtId="0" fontId="7" fillId="0" borderId="75" xfId="0" applyFont="1" applyBorder="1" applyAlignment="1"/>
    <xf numFmtId="0" fontId="7" fillId="2" borderId="74" xfId="0" applyFont="1" applyFill="1" applyBorder="1" applyAlignment="1">
      <alignment horizontal="center" vertical="center"/>
    </xf>
    <xf numFmtId="0" fontId="7" fillId="2" borderId="75" xfId="0" applyFont="1" applyFill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38" fontId="9" fillId="0" borderId="80" xfId="1" applyFont="1" applyBorder="1" applyAlignment="1" applyProtection="1">
      <alignment vertical="center"/>
      <protection hidden="1"/>
    </xf>
    <xf numFmtId="38" fontId="9" fillId="0" borderId="74" xfId="1" applyFont="1" applyBorder="1" applyAlignment="1" applyProtection="1">
      <alignment vertical="center"/>
      <protection hidden="1"/>
    </xf>
    <xf numFmtId="38" fontId="9" fillId="0" borderId="82" xfId="1" applyFont="1" applyBorder="1" applyAlignment="1" applyProtection="1">
      <alignment vertical="center"/>
      <protection hidden="1"/>
    </xf>
    <xf numFmtId="38" fontId="9" fillId="0" borderId="63" xfId="1" applyFont="1" applyBorder="1" applyAlignment="1" applyProtection="1">
      <alignment vertical="center"/>
      <protection hidden="1"/>
    </xf>
    <xf numFmtId="0" fontId="10" fillId="0" borderId="74" xfId="0" applyFont="1" applyBorder="1" applyAlignment="1" applyProtection="1">
      <alignment vertical="center"/>
      <protection hidden="1"/>
    </xf>
    <xf numFmtId="0" fontId="10" fillId="0" borderId="63" xfId="0" applyFont="1" applyBorder="1" applyAlignment="1" applyProtection="1">
      <alignment vertical="center"/>
      <protection hidden="1"/>
    </xf>
    <xf numFmtId="0" fontId="15" fillId="0" borderId="74" xfId="0" applyFont="1" applyBorder="1" applyAlignment="1" applyProtection="1">
      <alignment vertical="center" wrapText="1"/>
      <protection hidden="1"/>
    </xf>
    <xf numFmtId="0" fontId="15" fillId="0" borderId="78" xfId="0" applyFont="1" applyBorder="1" applyAlignment="1" applyProtection="1">
      <alignment vertical="center" wrapText="1"/>
      <protection hidden="1"/>
    </xf>
    <xf numFmtId="0" fontId="15" fillId="0" borderId="63" xfId="0" applyFont="1" applyBorder="1" applyAlignment="1" applyProtection="1">
      <alignment vertical="center" wrapText="1"/>
      <protection hidden="1"/>
    </xf>
    <xf numFmtId="0" fontId="15" fillId="0" borderId="66" xfId="0" applyFont="1" applyBorder="1" applyAlignment="1" applyProtection="1">
      <alignment vertical="center" wrapText="1"/>
      <protection hidden="1"/>
    </xf>
    <xf numFmtId="0" fontId="10" fillId="0" borderId="63" xfId="0" quotePrefix="1" applyFont="1" applyBorder="1" applyAlignment="1">
      <alignment horizontal="right" vertical="center"/>
    </xf>
    <xf numFmtId="0" fontId="10" fillId="0" borderId="64" xfId="0" quotePrefix="1" applyFont="1" applyBorder="1" applyAlignment="1">
      <alignment horizontal="right" vertical="center"/>
    </xf>
    <xf numFmtId="0" fontId="7" fillId="0" borderId="69" xfId="0" applyFont="1" applyBorder="1" applyAlignment="1">
      <alignment vertical="center"/>
    </xf>
    <xf numFmtId="0" fontId="10" fillId="0" borderId="69" xfId="0" quotePrefix="1" applyFont="1" applyBorder="1" applyAlignment="1">
      <alignment vertical="center"/>
    </xf>
    <xf numFmtId="0" fontId="10" fillId="0" borderId="70" xfId="0" quotePrefix="1" applyFont="1" applyBorder="1" applyAlignment="1">
      <alignment vertical="center"/>
    </xf>
    <xf numFmtId="38" fontId="9" fillId="0" borderId="67" xfId="1" applyFont="1" applyBorder="1" applyAlignment="1" applyProtection="1">
      <alignment vertical="center"/>
      <protection hidden="1"/>
    </xf>
    <xf numFmtId="38" fontId="9" fillId="0" borderId="71" xfId="1" applyFont="1" applyBorder="1" applyAlignment="1" applyProtection="1">
      <alignment vertical="center"/>
      <protection hidden="1"/>
    </xf>
    <xf numFmtId="38" fontId="9" fillId="0" borderId="68" xfId="1" applyFont="1" applyBorder="1" applyAlignment="1" applyProtection="1">
      <alignment vertical="center"/>
      <protection hidden="1"/>
    </xf>
    <xf numFmtId="0" fontId="10" fillId="0" borderId="69" xfId="0" applyFont="1" applyBorder="1" applyAlignment="1" applyProtection="1">
      <alignment vertical="center"/>
      <protection hidden="1"/>
    </xf>
    <xf numFmtId="0" fontId="10" fillId="0" borderId="72" xfId="0" applyFont="1" applyBorder="1" applyAlignment="1" applyProtection="1">
      <alignment vertical="center"/>
      <protection hidden="1"/>
    </xf>
    <xf numFmtId="38" fontId="9" fillId="0" borderId="77" xfId="1" applyFont="1" applyBorder="1" applyAlignment="1" applyProtection="1">
      <alignment vertical="center"/>
      <protection hidden="1"/>
    </xf>
    <xf numFmtId="38" fontId="9" fillId="0" borderId="69" xfId="1" applyFont="1" applyBorder="1" applyAlignment="1" applyProtection="1">
      <alignment vertical="center"/>
      <protection hidden="1"/>
    </xf>
    <xf numFmtId="0" fontId="10" fillId="0" borderId="78" xfId="0" applyFont="1" applyBorder="1" applyAlignment="1" applyProtection="1">
      <alignment vertical="center"/>
      <protection hidden="1"/>
    </xf>
    <xf numFmtId="0" fontId="10" fillId="0" borderId="66" xfId="0" applyFont="1" applyBorder="1" applyAlignment="1" applyProtection="1">
      <alignment vertical="center"/>
      <protection hidden="1"/>
    </xf>
    <xf numFmtId="0" fontId="10" fillId="0" borderId="63" xfId="0" applyFont="1" applyBorder="1" applyAlignment="1">
      <alignment horizontal="right" vertical="center" wrapText="1"/>
    </xf>
    <xf numFmtId="0" fontId="9" fillId="2" borderId="63" xfId="0" applyFont="1" applyFill="1" applyBorder="1" applyAlignment="1" applyProtection="1">
      <alignment horizontal="right" vertical="center"/>
      <protection locked="0"/>
    </xf>
    <xf numFmtId="0" fontId="7" fillId="0" borderId="53" xfId="0" applyFont="1" applyBorder="1" applyAlignment="1">
      <alignment horizontal="distributed" indent="4"/>
    </xf>
    <xf numFmtId="0" fontId="7" fillId="0" borderId="19" xfId="0" applyFont="1" applyBorder="1" applyAlignment="1">
      <alignment horizontal="distributed" indent="4"/>
    </xf>
    <xf numFmtId="0" fontId="7" fillId="0" borderId="54" xfId="0" applyFont="1" applyBorder="1" applyAlignment="1">
      <alignment horizontal="distributed" indent="4"/>
    </xf>
    <xf numFmtId="0" fontId="7" fillId="0" borderId="55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38" fontId="9" fillId="0" borderId="56" xfId="1" applyFont="1" applyBorder="1" applyAlignment="1" applyProtection="1">
      <alignment vertical="center"/>
      <protection hidden="1"/>
    </xf>
    <xf numFmtId="38" fontId="9" fillId="0" borderId="57" xfId="1" applyFont="1" applyBorder="1" applyAlignment="1" applyProtection="1">
      <alignment vertical="center"/>
      <protection hidden="1"/>
    </xf>
    <xf numFmtId="38" fontId="9" fillId="0" borderId="55" xfId="1" applyFont="1" applyBorder="1" applyAlignment="1" applyProtection="1">
      <alignment vertical="center"/>
      <protection hidden="1"/>
    </xf>
    <xf numFmtId="38" fontId="9" fillId="0" borderId="59" xfId="1" applyFont="1" applyBorder="1" applyAlignment="1" applyProtection="1">
      <alignment vertical="center"/>
      <protection hidden="1"/>
    </xf>
    <xf numFmtId="38" fontId="9" fillId="0" borderId="60" xfId="1" applyFont="1" applyBorder="1" applyAlignment="1" applyProtection="1">
      <alignment vertical="center"/>
      <protection hidden="1"/>
    </xf>
    <xf numFmtId="38" fontId="9" fillId="0" borderId="58" xfId="1" applyFont="1" applyBorder="1" applyAlignment="1" applyProtection="1">
      <alignment vertical="center"/>
      <protection hidden="1"/>
    </xf>
    <xf numFmtId="0" fontId="10" fillId="0" borderId="18" xfId="0" applyFont="1" applyBorder="1" applyAlignment="1" applyProtection="1">
      <alignment vertical="center"/>
      <protection hidden="1"/>
    </xf>
    <xf numFmtId="0" fontId="10" fillId="0" borderId="22" xfId="0" applyFont="1" applyBorder="1" applyAlignment="1" applyProtection="1">
      <alignment vertical="center"/>
      <protection hidden="1"/>
    </xf>
    <xf numFmtId="0" fontId="10" fillId="0" borderId="24" xfId="0" applyFont="1" applyBorder="1" applyAlignment="1" applyProtection="1">
      <alignment vertical="center"/>
      <protection hidden="1"/>
    </xf>
    <xf numFmtId="0" fontId="10" fillId="0" borderId="28" xfId="0" applyFont="1" applyBorder="1" applyAlignment="1" applyProtection="1">
      <alignment vertical="center"/>
      <protection hidden="1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 textRotation="255"/>
    </xf>
    <xf numFmtId="0" fontId="7" fillId="0" borderId="67" xfId="0" applyFont="1" applyBorder="1" applyAlignment="1">
      <alignment horizontal="center" vertical="center" textRotation="255"/>
    </xf>
    <xf numFmtId="0" fontId="7" fillId="0" borderId="81" xfId="0" applyFont="1" applyBorder="1" applyAlignment="1">
      <alignment horizontal="center" vertical="center" textRotation="255"/>
    </xf>
    <xf numFmtId="0" fontId="10" fillId="3" borderId="63" xfId="0" applyFont="1" applyFill="1" applyBorder="1" applyAlignment="1">
      <alignment vertical="center" wrapText="1"/>
    </xf>
    <xf numFmtId="0" fontId="10" fillId="3" borderId="63" xfId="0" applyFont="1" applyFill="1" applyBorder="1" applyAlignment="1">
      <alignment vertical="center"/>
    </xf>
    <xf numFmtId="0" fontId="10" fillId="3" borderId="64" xfId="0" applyFont="1" applyFill="1" applyBorder="1" applyAlignment="1">
      <alignment vertical="center"/>
    </xf>
    <xf numFmtId="38" fontId="9" fillId="0" borderId="61" xfId="1" applyFont="1" applyBorder="1" applyAlignment="1" applyProtection="1">
      <alignment vertical="center"/>
      <protection hidden="1"/>
    </xf>
    <xf numFmtId="38" fontId="9" fillId="0" borderId="65" xfId="1" applyFont="1" applyBorder="1" applyAlignment="1" applyProtection="1">
      <alignment vertical="center"/>
      <protection hidden="1"/>
    </xf>
    <xf numFmtId="38" fontId="9" fillId="0" borderId="62" xfId="1" applyFont="1" applyBorder="1" applyAlignment="1" applyProtection="1">
      <alignment vertical="center"/>
      <protection hidden="1"/>
    </xf>
    <xf numFmtId="0" fontId="7" fillId="0" borderId="41" xfId="0" applyFont="1" applyBorder="1" applyAlignment="1">
      <alignment horizontal="distributed" vertical="center" indent="4"/>
    </xf>
    <xf numFmtId="0" fontId="7" fillId="0" borderId="42" xfId="0" applyFont="1" applyBorder="1" applyAlignment="1">
      <alignment horizontal="distributed" vertical="center" indent="4"/>
    </xf>
    <xf numFmtId="0" fontId="7" fillId="0" borderId="43" xfId="0" applyFont="1" applyBorder="1" applyAlignment="1">
      <alignment horizontal="distributed" vertical="center" indent="4"/>
    </xf>
    <xf numFmtId="38" fontId="9" fillId="0" borderId="45" xfId="1" applyFont="1" applyBorder="1" applyAlignment="1" applyProtection="1">
      <alignment vertical="center"/>
      <protection hidden="1"/>
    </xf>
    <xf numFmtId="38" fontId="9" fillId="0" borderId="43" xfId="1" applyFont="1" applyBorder="1" applyAlignment="1" applyProtection="1">
      <alignment vertical="center"/>
      <protection hidden="1"/>
    </xf>
    <xf numFmtId="38" fontId="9" fillId="0" borderId="44" xfId="1" applyFont="1" applyBorder="1" applyAlignment="1" applyProtection="1">
      <alignment vertical="center"/>
      <protection hidden="1"/>
    </xf>
    <xf numFmtId="0" fontId="10" fillId="0" borderId="46" xfId="0" applyFont="1" applyBorder="1" applyAlignment="1" applyProtection="1">
      <alignment vertical="center"/>
      <protection hidden="1"/>
    </xf>
    <xf numFmtId="0" fontId="10" fillId="0" borderId="47" xfId="0" applyFont="1" applyBorder="1" applyAlignment="1" applyProtection="1">
      <alignment vertical="center"/>
      <protection hidden="1"/>
    </xf>
    <xf numFmtId="0" fontId="7" fillId="0" borderId="48" xfId="0" applyFont="1" applyBorder="1" applyAlignment="1">
      <alignment horizontal="distributed" vertical="center" indent="4"/>
    </xf>
    <xf numFmtId="0" fontId="7" fillId="0" borderId="49" xfId="0" applyFont="1" applyBorder="1" applyAlignment="1">
      <alignment horizontal="distributed" vertical="center" indent="4"/>
    </xf>
    <xf numFmtId="0" fontId="7" fillId="0" borderId="50" xfId="0" applyFont="1" applyBorder="1" applyAlignment="1">
      <alignment horizontal="distributed" vertical="center" indent="4"/>
    </xf>
    <xf numFmtId="12" fontId="9" fillId="0" borderId="48" xfId="0" quotePrefix="1" applyNumberFormat="1" applyFont="1" applyBorder="1" applyAlignment="1" applyProtection="1">
      <alignment horizontal="center" vertical="center"/>
      <protection hidden="1"/>
    </xf>
    <xf numFmtId="0" fontId="9" fillId="0" borderId="50" xfId="0" applyFont="1" applyBorder="1" applyAlignment="1" applyProtection="1">
      <alignment horizontal="center" vertical="center"/>
      <protection hidden="1"/>
    </xf>
    <xf numFmtId="0" fontId="9" fillId="0" borderId="51" xfId="0" applyFont="1" applyBorder="1" applyAlignment="1" applyProtection="1">
      <alignment horizontal="center" vertical="center"/>
      <protection hidden="1"/>
    </xf>
    <xf numFmtId="0" fontId="9" fillId="0" borderId="52" xfId="0" applyFont="1" applyBorder="1" applyAlignment="1" applyProtection="1">
      <alignment horizontal="center" vertical="center"/>
      <protection hidden="1"/>
    </xf>
    <xf numFmtId="0" fontId="7" fillId="0" borderId="41" xfId="0" applyFont="1" applyBorder="1" applyAlignment="1">
      <alignment horizontal="right" vertical="center"/>
    </xf>
    <xf numFmtId="0" fontId="7" fillId="0" borderId="42" xfId="0" applyFont="1" applyBorder="1" applyAlignment="1">
      <alignment horizontal="right" vertical="center"/>
    </xf>
    <xf numFmtId="0" fontId="7" fillId="0" borderId="43" xfId="0" applyFont="1" applyBorder="1" applyAlignment="1">
      <alignment horizontal="right" vertical="center"/>
    </xf>
    <xf numFmtId="38" fontId="9" fillId="2" borderId="5" xfId="1" applyFont="1" applyFill="1" applyBorder="1" applyAlignment="1" applyProtection="1">
      <alignment vertical="center"/>
      <protection locked="0"/>
    </xf>
    <xf numFmtId="38" fontId="9" fillId="2" borderId="6" xfId="1" applyFont="1" applyFill="1" applyBorder="1" applyAlignment="1" applyProtection="1">
      <alignment vertical="center"/>
      <protection locked="0"/>
    </xf>
    <xf numFmtId="38" fontId="9" fillId="2" borderId="7" xfId="1" applyFont="1" applyFill="1" applyBorder="1" applyAlignment="1" applyProtection="1">
      <alignment vertical="center"/>
      <protection locked="0"/>
    </xf>
    <xf numFmtId="0" fontId="10" fillId="0" borderId="3" xfId="0" applyFont="1" applyBorder="1" applyAlignment="1" applyProtection="1">
      <alignment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10" fillId="0" borderId="15" xfId="0" applyFont="1" applyBorder="1" applyAlignment="1" applyProtection="1">
      <alignment vertical="center"/>
      <protection hidden="1"/>
    </xf>
    <xf numFmtId="0" fontId="10" fillId="0" borderId="16" xfId="0" applyFont="1" applyBorder="1" applyAlignment="1" applyProtection="1">
      <alignment vertical="center"/>
      <protection hidden="1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38" fontId="9" fillId="2" borderId="21" xfId="1" applyFont="1" applyFill="1" applyBorder="1" applyAlignment="1" applyProtection="1">
      <alignment vertical="center"/>
      <protection locked="0"/>
    </xf>
    <xf numFmtId="38" fontId="9" fillId="2" borderId="18" xfId="1" applyFont="1" applyFill="1" applyBorder="1" applyAlignment="1" applyProtection="1">
      <alignment vertical="center"/>
      <protection locked="0"/>
    </xf>
    <xf numFmtId="38" fontId="9" fillId="2" borderId="27" xfId="1" applyFont="1" applyFill="1" applyBorder="1" applyAlignment="1" applyProtection="1">
      <alignment vertical="center"/>
      <protection locked="0"/>
    </xf>
    <xf numFmtId="38" fontId="9" fillId="2" borderId="24" xfId="1" applyFont="1" applyFill="1" applyBorder="1" applyAlignment="1" applyProtection="1">
      <alignment vertical="center"/>
      <protection locked="0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10" fillId="0" borderId="31" xfId="0" applyFont="1" applyBorder="1" applyAlignment="1" applyProtection="1">
      <alignment vertical="center"/>
      <protection hidden="1"/>
    </xf>
    <xf numFmtId="0" fontId="10" fillId="0" borderId="34" xfId="0" applyFont="1" applyBorder="1" applyAlignment="1" applyProtection="1">
      <alignment vertical="center"/>
      <protection hidden="1"/>
    </xf>
    <xf numFmtId="0" fontId="5" fillId="0" borderId="1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2" borderId="5" xfId="0" applyFont="1" applyFill="1" applyBorder="1" applyAlignment="1" applyProtection="1">
      <alignment vertical="center" wrapText="1"/>
      <protection hidden="1"/>
    </xf>
    <xf numFmtId="0" fontId="8" fillId="2" borderId="6" xfId="0" applyFont="1" applyFill="1" applyBorder="1" applyAlignment="1" applyProtection="1">
      <alignment vertical="center" wrapText="1"/>
      <protection hidden="1"/>
    </xf>
    <xf numFmtId="0" fontId="8" fillId="2" borderId="7" xfId="0" applyFont="1" applyFill="1" applyBorder="1" applyAlignment="1" applyProtection="1">
      <alignment vertical="center" wrapText="1"/>
      <protection hidden="1"/>
    </xf>
    <xf numFmtId="0" fontId="8" fillId="2" borderId="8" xfId="0" applyFont="1" applyFill="1" applyBorder="1" applyAlignment="1" applyProtection="1">
      <alignment vertical="center" wrapText="1"/>
      <protection hidden="1"/>
    </xf>
    <xf numFmtId="0" fontId="7" fillId="0" borderId="9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1">
    <dxf>
      <font>
        <b/>
        <i/>
        <color rgb="FFFF0000"/>
      </font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22" fmlaLink="$AG$2" fmlaRange="$AI$39:$AI$44" noThreeD="1" sel="4" val="0"/>
</file>

<file path=xl/ctrlProps/ctrlProp2.xml><?xml version="1.0" encoding="utf-8"?>
<formControlPr xmlns="http://schemas.microsoft.com/office/spreadsheetml/2009/9/main" objectType="CheckBox" fmlaLink="$A$15" lockText="1" noThreeD="1"/>
</file>

<file path=xl/ctrlProps/ctrlProp3.xml><?xml version="1.0" encoding="utf-8"?>
<formControlPr xmlns="http://schemas.microsoft.com/office/spreadsheetml/2009/9/main" objectType="CheckBox" fmlaLink="$A$16" lockText="1" noThreeD="1"/>
</file>

<file path=xl/ctrlProps/ctrlProp4.xml><?xml version="1.0" encoding="utf-8"?>
<formControlPr xmlns="http://schemas.microsoft.com/office/spreadsheetml/2009/9/main" objectType="CheckBox" fmlaLink="$A$17" lockText="1" noThreeD="1"/>
</file>

<file path=xl/ctrlProps/ctrlProp5.xml><?xml version="1.0" encoding="utf-8"?>
<formControlPr xmlns="http://schemas.microsoft.com/office/spreadsheetml/2009/9/main" objectType="CheckBox" fmlaLink="$A$19" lockText="1" noThreeD="1"/>
</file>

<file path=xl/ctrlProps/ctrlProp6.xml><?xml version="1.0" encoding="utf-8"?>
<formControlPr xmlns="http://schemas.microsoft.com/office/spreadsheetml/2009/9/main" objectType="CheckBox" fmlaLink="$A$20" lockText="1" noThreeD="1"/>
</file>

<file path=xl/ctrlProps/ctrlProp7.xml><?xml version="1.0" encoding="utf-8"?>
<formControlPr xmlns="http://schemas.microsoft.com/office/spreadsheetml/2009/9/main" objectType="CheckBox" fmlaLink="$A$21" lockText="1" noThreeD="1"/>
</file>

<file path=xl/ctrlProps/ctrlProp8.xml><?xml version="1.0" encoding="utf-8"?>
<formControlPr xmlns="http://schemas.microsoft.com/office/spreadsheetml/2009/9/main" objectType="Radio" checked="Checked" firstButton="1" fmlaLink="$A$23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1</xdr:row>
          <xdr:rowOff>0</xdr:rowOff>
        </xdr:from>
        <xdr:to>
          <xdr:col>31</xdr:col>
          <xdr:colOff>161925</xdr:colOff>
          <xdr:row>1</xdr:row>
          <xdr:rowOff>314325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</xdr:row>
          <xdr:rowOff>47625</xdr:rowOff>
        </xdr:from>
        <xdr:to>
          <xdr:col>5</xdr:col>
          <xdr:colOff>161925</xdr:colOff>
          <xdr:row>14</xdr:row>
          <xdr:rowOff>333375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15</xdr:row>
          <xdr:rowOff>47625</xdr:rowOff>
        </xdr:from>
        <xdr:to>
          <xdr:col>5</xdr:col>
          <xdr:colOff>161925</xdr:colOff>
          <xdr:row>15</xdr:row>
          <xdr:rowOff>333375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16</xdr:row>
          <xdr:rowOff>95250</xdr:rowOff>
        </xdr:from>
        <xdr:to>
          <xdr:col>5</xdr:col>
          <xdr:colOff>161925</xdr:colOff>
          <xdr:row>17</xdr:row>
          <xdr:rowOff>152400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18</xdr:row>
          <xdr:rowOff>47625</xdr:rowOff>
        </xdr:from>
        <xdr:to>
          <xdr:col>5</xdr:col>
          <xdr:colOff>161925</xdr:colOff>
          <xdr:row>18</xdr:row>
          <xdr:rowOff>333375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19</xdr:row>
          <xdr:rowOff>47625</xdr:rowOff>
        </xdr:from>
        <xdr:to>
          <xdr:col>5</xdr:col>
          <xdr:colOff>161925</xdr:colOff>
          <xdr:row>19</xdr:row>
          <xdr:rowOff>333375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20</xdr:row>
          <xdr:rowOff>38100</xdr:rowOff>
        </xdr:from>
        <xdr:to>
          <xdr:col>5</xdr:col>
          <xdr:colOff>161925</xdr:colOff>
          <xdr:row>21</xdr:row>
          <xdr:rowOff>114300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32</xdr:col>
      <xdr:colOff>381000</xdr:colOff>
      <xdr:row>3</xdr:row>
      <xdr:rowOff>209551</xdr:rowOff>
    </xdr:from>
    <xdr:to>
      <xdr:col>34</xdr:col>
      <xdr:colOff>1828800</xdr:colOff>
      <xdr:row>6</xdr:row>
      <xdr:rowOff>76201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7105650" y="1257301"/>
          <a:ext cx="2667000" cy="704850"/>
        </a:xfrm>
        <a:prstGeom prst="rect">
          <a:avLst/>
        </a:prstGeom>
        <a:solidFill>
          <a:schemeClr val="accent4"/>
        </a:solidFill>
        <a:ln w="28575" cmpd="sng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bIns="0" rtlCol="0" anchor="t"/>
        <a:lstStyle/>
        <a:p>
          <a:r>
            <a:rPr kumimoji="1" lang="ja-JP" altLang="en-US" sz="1600" b="0">
              <a:solidFill>
                <a:schemeClr val="tx1"/>
              </a:solidFill>
              <a:latin typeface="HGS明朝B" panose="02020800000000000000" pitchFamily="18" charset="-128"/>
              <a:ea typeface="HGS明朝B" panose="02020800000000000000" pitchFamily="18" charset="-128"/>
            </a:rPr>
            <a:t>青で塗りつぶされたセルを入力してください。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20</xdr:row>
          <xdr:rowOff>47625</xdr:rowOff>
        </xdr:from>
        <xdr:to>
          <xdr:col>14</xdr:col>
          <xdr:colOff>152400</xdr:colOff>
          <xdr:row>21</xdr:row>
          <xdr:rowOff>123825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県内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20</xdr:row>
          <xdr:rowOff>47625</xdr:rowOff>
        </xdr:from>
        <xdr:to>
          <xdr:col>17</xdr:col>
          <xdr:colOff>171450</xdr:colOff>
          <xdr:row>21</xdr:row>
          <xdr:rowOff>123825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県外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AO44"/>
  <sheetViews>
    <sheetView showGridLines="0" showRowColHeaders="0" tabSelected="1" zoomScaleNormal="100" zoomScaleSheetLayoutView="130" workbookViewId="0">
      <pane ySplit="14" topLeftCell="A15" activePane="bottomLeft" state="frozen"/>
      <selection activeCell="AL54" sqref="AL54"/>
      <selection pane="bottomLeft" activeCell="T4" sqref="T4:AB5"/>
    </sheetView>
  </sheetViews>
  <sheetFormatPr defaultRowHeight="13.5"/>
  <cols>
    <col min="1" max="1" width="9.42578125" hidden="1" customWidth="1"/>
    <col min="2" max="2" width="7.42578125" customWidth="1"/>
    <col min="3" max="4" width="3.7109375" style="30" customWidth="1"/>
    <col min="5" max="32" width="3" style="30" customWidth="1"/>
    <col min="35" max="35" width="34.42578125" bestFit="1" customWidth="1"/>
    <col min="37" max="37" width="9.7109375" bestFit="1" customWidth="1"/>
    <col min="38" max="38" width="10.7109375" bestFit="1" customWidth="1"/>
  </cols>
  <sheetData>
    <row r="1" spans="1:41" ht="27" customHeight="1">
      <c r="C1" s="190" t="s">
        <v>0</v>
      </c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</row>
    <row r="2" spans="1:41" ht="26.1" customHeight="1">
      <c r="C2" s="191" t="s">
        <v>1</v>
      </c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3"/>
      <c r="T2" s="194" t="str">
        <f>INDEX(AI39:AL44,AG2,1)</f>
        <v>空き家バンク利用事業（改修等）</v>
      </c>
      <c r="U2" s="195"/>
      <c r="V2" s="195"/>
      <c r="W2" s="195"/>
      <c r="X2" s="195"/>
      <c r="Y2" s="195"/>
      <c r="Z2" s="195"/>
      <c r="AA2" s="195"/>
      <c r="AB2" s="195"/>
      <c r="AC2" s="196"/>
      <c r="AD2" s="196"/>
      <c r="AE2" s="196"/>
      <c r="AF2" s="197"/>
      <c r="AG2" s="1">
        <v>4</v>
      </c>
    </row>
    <row r="3" spans="1:41" ht="30" customHeight="1" thickBot="1">
      <c r="C3" s="198" t="s">
        <v>2</v>
      </c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74">
        <f>INDEX(AI39:AL44,AG2,3)</f>
        <v>500000</v>
      </c>
      <c r="U3" s="75"/>
      <c r="V3" s="75"/>
      <c r="W3" s="75"/>
      <c r="X3" s="75"/>
      <c r="Y3" s="75"/>
      <c r="Z3" s="75"/>
      <c r="AA3" s="75"/>
      <c r="AB3" s="76"/>
      <c r="AC3" s="165" t="s">
        <v>3</v>
      </c>
      <c r="AD3" s="165"/>
      <c r="AE3" s="165"/>
      <c r="AF3" s="166"/>
    </row>
    <row r="4" spans="1:41" ht="24" customHeight="1">
      <c r="C4" s="167" t="s">
        <v>4</v>
      </c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9"/>
      <c r="S4" s="170" t="s">
        <v>5</v>
      </c>
      <c r="T4" s="172"/>
      <c r="U4" s="173"/>
      <c r="V4" s="173"/>
      <c r="W4" s="173"/>
      <c r="X4" s="173"/>
      <c r="Y4" s="173"/>
      <c r="Z4" s="173"/>
      <c r="AA4" s="173"/>
      <c r="AB4" s="173"/>
      <c r="AC4" s="123" t="s">
        <v>3</v>
      </c>
      <c r="AD4" s="123"/>
      <c r="AE4" s="123"/>
      <c r="AF4" s="124"/>
    </row>
    <row r="5" spans="1:41" ht="14.25" customHeight="1" thickBot="1">
      <c r="C5" s="176" t="str">
        <f>IF(INDEX(AI39:AL44,AG2,2)=0,"",INDEX(AI39:AL44,AG2,2))</f>
        <v/>
      </c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8"/>
      <c r="S5" s="171"/>
      <c r="T5" s="174"/>
      <c r="U5" s="175"/>
      <c r="V5" s="175"/>
      <c r="W5" s="175"/>
      <c r="X5" s="175"/>
      <c r="Y5" s="175"/>
      <c r="Z5" s="175"/>
      <c r="AA5" s="175"/>
      <c r="AB5" s="175"/>
      <c r="AC5" s="125"/>
      <c r="AD5" s="125"/>
      <c r="AE5" s="125"/>
      <c r="AF5" s="126"/>
      <c r="AI5" s="2"/>
      <c r="AJ5" s="2"/>
      <c r="AK5" s="2"/>
      <c r="AL5" s="2"/>
      <c r="AM5" s="2"/>
      <c r="AN5" s="2"/>
      <c r="AO5" s="2"/>
    </row>
    <row r="6" spans="1:41" ht="27.95" customHeight="1">
      <c r="C6" s="179" t="s">
        <v>6</v>
      </c>
      <c r="D6" s="180"/>
      <c r="E6" s="185" t="s">
        <v>7</v>
      </c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7"/>
      <c r="S6" s="3" t="s">
        <v>8</v>
      </c>
      <c r="T6" s="157"/>
      <c r="U6" s="158"/>
      <c r="V6" s="158"/>
      <c r="W6" s="158"/>
      <c r="X6" s="158"/>
      <c r="Y6" s="158"/>
      <c r="Z6" s="158"/>
      <c r="AA6" s="158"/>
      <c r="AB6" s="159"/>
      <c r="AC6" s="188" t="s">
        <v>3</v>
      </c>
      <c r="AD6" s="188"/>
      <c r="AE6" s="188"/>
      <c r="AF6" s="189"/>
      <c r="AI6" s="2"/>
      <c r="AJ6" s="2"/>
      <c r="AK6" s="2"/>
      <c r="AL6" s="2"/>
      <c r="AM6" s="2"/>
      <c r="AN6" s="2"/>
      <c r="AO6" s="2"/>
    </row>
    <row r="7" spans="1:41" ht="27.95" customHeight="1">
      <c r="C7" s="181"/>
      <c r="D7" s="182"/>
      <c r="E7" s="162" t="s">
        <v>9</v>
      </c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4"/>
      <c r="S7" s="3" t="s">
        <v>10</v>
      </c>
      <c r="T7" s="157"/>
      <c r="U7" s="158"/>
      <c r="V7" s="158"/>
      <c r="W7" s="158"/>
      <c r="X7" s="158"/>
      <c r="Y7" s="158"/>
      <c r="Z7" s="158"/>
      <c r="AA7" s="158"/>
      <c r="AB7" s="159"/>
      <c r="AC7" s="160" t="s">
        <v>3</v>
      </c>
      <c r="AD7" s="160"/>
      <c r="AE7" s="160"/>
      <c r="AF7" s="161"/>
      <c r="AI7" s="2"/>
      <c r="AJ7" s="2"/>
      <c r="AK7" s="2"/>
      <c r="AL7" s="2"/>
      <c r="AM7" s="2"/>
      <c r="AN7" s="2"/>
      <c r="AO7" s="2"/>
    </row>
    <row r="8" spans="1:41" ht="27.95" customHeight="1">
      <c r="C8" s="183"/>
      <c r="D8" s="184"/>
      <c r="E8" s="162" t="s">
        <v>11</v>
      </c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4"/>
      <c r="S8" s="3" t="s">
        <v>10</v>
      </c>
      <c r="T8" s="157"/>
      <c r="U8" s="158"/>
      <c r="V8" s="158"/>
      <c r="W8" s="158"/>
      <c r="X8" s="158"/>
      <c r="Y8" s="158"/>
      <c r="Z8" s="158"/>
      <c r="AA8" s="158"/>
      <c r="AB8" s="159"/>
      <c r="AC8" s="160" t="s">
        <v>3</v>
      </c>
      <c r="AD8" s="160"/>
      <c r="AE8" s="160"/>
      <c r="AF8" s="161"/>
      <c r="AI8" s="2"/>
      <c r="AJ8" s="2"/>
      <c r="AK8" s="2"/>
      <c r="AL8" s="2"/>
      <c r="AM8" s="2"/>
      <c r="AN8" s="2"/>
      <c r="AO8" s="2"/>
    </row>
    <row r="9" spans="1:41" ht="27.95" customHeight="1" thickBot="1">
      <c r="A9" s="4">
        <f>IF(T9&gt;=T3,1,0)</f>
        <v>0</v>
      </c>
      <c r="B9" s="4"/>
      <c r="C9" s="71" t="s">
        <v>12</v>
      </c>
      <c r="D9" s="72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5" t="s">
        <v>13</v>
      </c>
      <c r="T9" s="74">
        <f>T4-(T6+T7+T8)</f>
        <v>0</v>
      </c>
      <c r="U9" s="75"/>
      <c r="V9" s="75"/>
      <c r="W9" s="75"/>
      <c r="X9" s="75"/>
      <c r="Y9" s="75"/>
      <c r="Z9" s="75"/>
      <c r="AA9" s="75"/>
      <c r="AB9" s="76"/>
      <c r="AC9" s="165" t="s">
        <v>3</v>
      </c>
      <c r="AD9" s="165"/>
      <c r="AE9" s="165"/>
      <c r="AF9" s="166"/>
      <c r="AI9" s="2"/>
      <c r="AJ9" s="2"/>
      <c r="AK9" s="2"/>
      <c r="AL9" s="2"/>
      <c r="AM9" s="2"/>
      <c r="AN9" s="2"/>
      <c r="AO9" s="2"/>
    </row>
    <row r="10" spans="1:41" ht="27.95" customHeight="1" thickBot="1">
      <c r="C10" s="139" t="s">
        <v>14</v>
      </c>
      <c r="D10" s="140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6" t="s">
        <v>15</v>
      </c>
      <c r="T10" s="142">
        <f>T9*A9</f>
        <v>0</v>
      </c>
      <c r="U10" s="143"/>
      <c r="V10" s="143"/>
      <c r="W10" s="143"/>
      <c r="X10" s="143"/>
      <c r="Y10" s="143"/>
      <c r="Z10" s="143"/>
      <c r="AA10" s="143"/>
      <c r="AB10" s="144"/>
      <c r="AC10" s="145" t="s">
        <v>3</v>
      </c>
      <c r="AD10" s="145"/>
      <c r="AE10" s="145"/>
      <c r="AF10" s="146"/>
      <c r="AI10" s="2"/>
      <c r="AJ10" s="2"/>
      <c r="AK10" s="2"/>
      <c r="AL10" s="2"/>
      <c r="AM10" s="2"/>
      <c r="AN10" s="2"/>
      <c r="AO10" s="2"/>
    </row>
    <row r="11" spans="1:41" ht="27.95" customHeight="1" thickBot="1">
      <c r="C11" s="147" t="s">
        <v>16</v>
      </c>
      <c r="D11" s="148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7" t="s">
        <v>17</v>
      </c>
      <c r="T11" s="150">
        <f>INDEX(AI39:AL44,AG2,4)</f>
        <v>0.5</v>
      </c>
      <c r="U11" s="151"/>
      <c r="V11" s="151"/>
      <c r="W11" s="151"/>
      <c r="X11" s="151"/>
      <c r="Y11" s="151"/>
      <c r="Z11" s="151"/>
      <c r="AA11" s="151"/>
      <c r="AB11" s="151"/>
      <c r="AC11" s="152"/>
      <c r="AD11" s="152"/>
      <c r="AE11" s="152"/>
      <c r="AF11" s="153"/>
      <c r="AI11" s="2"/>
      <c r="AJ11" s="2"/>
      <c r="AK11" s="2"/>
      <c r="AL11" s="2"/>
      <c r="AM11" s="2"/>
      <c r="AN11" s="2"/>
      <c r="AO11" s="2"/>
    </row>
    <row r="12" spans="1:41" ht="27.95" customHeight="1" thickBot="1">
      <c r="C12" s="154" t="s">
        <v>18</v>
      </c>
      <c r="D12" s="155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6" t="s">
        <v>19</v>
      </c>
      <c r="T12" s="142">
        <f>T4*T11</f>
        <v>0</v>
      </c>
      <c r="U12" s="143"/>
      <c r="V12" s="143"/>
      <c r="W12" s="143"/>
      <c r="X12" s="143"/>
      <c r="Y12" s="143"/>
      <c r="Z12" s="143"/>
      <c r="AA12" s="143"/>
      <c r="AB12" s="144"/>
      <c r="AC12" s="145" t="s">
        <v>3</v>
      </c>
      <c r="AD12" s="145"/>
      <c r="AE12" s="145"/>
      <c r="AF12" s="146"/>
      <c r="AI12" s="2"/>
      <c r="AJ12" s="2"/>
      <c r="AK12" s="2"/>
      <c r="AL12" s="2"/>
      <c r="AM12" s="2"/>
      <c r="AN12" s="2"/>
      <c r="AO12" s="2"/>
    </row>
    <row r="13" spans="1:41" ht="20.100000000000001" customHeight="1">
      <c r="C13" s="112" t="s">
        <v>20</v>
      </c>
      <c r="D13" s="113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5" t="s">
        <v>21</v>
      </c>
      <c r="T13" s="117">
        <f>IF(T12&gt;500000,500000,ROUNDDOWN(T12,-3))</f>
        <v>0</v>
      </c>
      <c r="U13" s="118"/>
      <c r="V13" s="118"/>
      <c r="W13" s="118"/>
      <c r="X13" s="118"/>
      <c r="Y13" s="118"/>
      <c r="Z13" s="118"/>
      <c r="AA13" s="118"/>
      <c r="AB13" s="119"/>
      <c r="AC13" s="123" t="s">
        <v>3</v>
      </c>
      <c r="AD13" s="123"/>
      <c r="AE13" s="123"/>
      <c r="AF13" s="124"/>
      <c r="AM13" s="2"/>
      <c r="AN13" s="2"/>
      <c r="AO13" s="2"/>
    </row>
    <row r="14" spans="1:41" ht="15" customHeight="1" thickBot="1">
      <c r="C14" s="127" t="s">
        <v>22</v>
      </c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9"/>
      <c r="S14" s="116"/>
      <c r="T14" s="120"/>
      <c r="U14" s="121"/>
      <c r="V14" s="121"/>
      <c r="W14" s="121"/>
      <c r="X14" s="121"/>
      <c r="Y14" s="121"/>
      <c r="Z14" s="121"/>
      <c r="AA14" s="121"/>
      <c r="AB14" s="122"/>
      <c r="AC14" s="125"/>
      <c r="AD14" s="125"/>
      <c r="AE14" s="125"/>
      <c r="AF14" s="126"/>
      <c r="AM14" s="2"/>
      <c r="AN14" s="2"/>
      <c r="AO14" s="2"/>
    </row>
    <row r="15" spans="1:41" ht="30" customHeight="1">
      <c r="A15" s="1" t="b">
        <v>0</v>
      </c>
      <c r="B15" s="1"/>
      <c r="C15" s="130" t="s">
        <v>23</v>
      </c>
      <c r="D15" s="8"/>
      <c r="E15" s="9" t="s">
        <v>24</v>
      </c>
      <c r="F15" s="9"/>
      <c r="G15" s="9"/>
      <c r="H15" s="9"/>
      <c r="I15" s="133" t="s">
        <v>25</v>
      </c>
      <c r="J15" s="134"/>
      <c r="K15" s="134"/>
      <c r="L15" s="134"/>
      <c r="M15" s="134"/>
      <c r="N15" s="134"/>
      <c r="O15" s="134"/>
      <c r="P15" s="134"/>
      <c r="Q15" s="134"/>
      <c r="R15" s="135"/>
      <c r="S15" s="10" t="s">
        <v>26</v>
      </c>
      <c r="T15" s="136">
        <f>IF(A15=TRUE,50000,0)</f>
        <v>0</v>
      </c>
      <c r="U15" s="137"/>
      <c r="V15" s="137"/>
      <c r="W15" s="137"/>
      <c r="X15" s="137"/>
      <c r="Y15" s="137"/>
      <c r="Z15" s="137"/>
      <c r="AA15" s="137"/>
      <c r="AB15" s="138"/>
      <c r="AC15" s="91" t="s">
        <v>3</v>
      </c>
      <c r="AD15" s="91"/>
      <c r="AE15" s="91"/>
      <c r="AF15" s="109"/>
      <c r="AM15" s="2"/>
      <c r="AN15" s="2"/>
      <c r="AO15" s="2"/>
    </row>
    <row r="16" spans="1:41" ht="30" customHeight="1">
      <c r="A16" s="1" t="b">
        <v>0</v>
      </c>
      <c r="B16" s="1"/>
      <c r="C16" s="131"/>
      <c r="D16" s="11"/>
      <c r="E16" s="12" t="s">
        <v>27</v>
      </c>
      <c r="F16" s="12"/>
      <c r="G16" s="12"/>
      <c r="H16" s="12"/>
      <c r="I16" s="13" t="s">
        <v>28</v>
      </c>
      <c r="J16" s="12"/>
      <c r="K16" s="12"/>
      <c r="L16" s="12"/>
      <c r="M16" s="12"/>
      <c r="N16" s="12"/>
      <c r="O16" s="12"/>
      <c r="P16" s="12"/>
      <c r="Q16" s="12"/>
      <c r="R16" s="14"/>
      <c r="S16" s="15" t="s">
        <v>29</v>
      </c>
      <c r="T16" s="101">
        <f>IF(A16=TRUE,50000,0)</f>
        <v>0</v>
      </c>
      <c r="U16" s="102"/>
      <c r="V16" s="102"/>
      <c r="W16" s="102"/>
      <c r="X16" s="102"/>
      <c r="Y16" s="102"/>
      <c r="Z16" s="102"/>
      <c r="AA16" s="102"/>
      <c r="AB16" s="103"/>
      <c r="AC16" s="104" t="s">
        <v>3</v>
      </c>
      <c r="AD16" s="104"/>
      <c r="AE16" s="104"/>
      <c r="AF16" s="105"/>
      <c r="AM16" s="2"/>
      <c r="AN16" s="2"/>
      <c r="AO16" s="2"/>
    </row>
    <row r="17" spans="1:41" ht="18" customHeight="1">
      <c r="A17" s="1" t="b">
        <v>0</v>
      </c>
      <c r="B17" s="1"/>
      <c r="C17" s="131"/>
      <c r="D17" s="16"/>
      <c r="E17" s="17" t="s">
        <v>30</v>
      </c>
      <c r="F17" s="17"/>
      <c r="G17" s="17"/>
      <c r="H17" s="17"/>
      <c r="I17" s="18" t="s">
        <v>31</v>
      </c>
      <c r="J17" s="17"/>
      <c r="K17" s="17"/>
      <c r="L17" s="17"/>
      <c r="M17" s="17"/>
      <c r="N17" s="17"/>
      <c r="O17" s="17"/>
      <c r="P17" s="19"/>
      <c r="Q17" s="19"/>
      <c r="R17" s="20"/>
      <c r="S17" s="84" t="s">
        <v>32</v>
      </c>
      <c r="T17" s="106">
        <f>IF(A17=TRUE,IF(AND(M18&gt;0,M18&lt;=5),M18*100000,IF(M18&lt;=0,"子供の人数を入力！",IF(M18&gt;5,500000,0))),0)</f>
        <v>0</v>
      </c>
      <c r="U17" s="107"/>
      <c r="V17" s="107"/>
      <c r="W17" s="107"/>
      <c r="X17" s="107"/>
      <c r="Y17" s="107"/>
      <c r="Z17" s="107"/>
      <c r="AA17" s="107"/>
      <c r="AB17" s="107"/>
      <c r="AC17" s="90" t="s">
        <v>3</v>
      </c>
      <c r="AD17" s="90"/>
      <c r="AE17" s="90"/>
      <c r="AF17" s="108"/>
      <c r="AM17" s="2"/>
      <c r="AN17" s="2"/>
      <c r="AO17" s="2"/>
    </row>
    <row r="18" spans="1:41" ht="18" customHeight="1">
      <c r="A18" s="4"/>
      <c r="B18" s="4"/>
      <c r="C18" s="131"/>
      <c r="D18" s="8"/>
      <c r="E18" s="110" t="s">
        <v>33</v>
      </c>
      <c r="F18" s="110"/>
      <c r="G18" s="110"/>
      <c r="H18" s="110"/>
      <c r="I18" s="110"/>
      <c r="J18" s="110"/>
      <c r="K18" s="110"/>
      <c r="L18" s="110"/>
      <c r="M18" s="111"/>
      <c r="N18" s="111"/>
      <c r="O18" s="21" t="s">
        <v>34</v>
      </c>
      <c r="P18" s="22"/>
      <c r="Q18" s="22"/>
      <c r="R18" s="23"/>
      <c r="S18" s="85"/>
      <c r="T18" s="106"/>
      <c r="U18" s="107"/>
      <c r="V18" s="107"/>
      <c r="W18" s="107"/>
      <c r="X18" s="107"/>
      <c r="Y18" s="107"/>
      <c r="Z18" s="107"/>
      <c r="AA18" s="107"/>
      <c r="AB18" s="107"/>
      <c r="AC18" s="91"/>
      <c r="AD18" s="91"/>
      <c r="AE18" s="91"/>
      <c r="AF18" s="109"/>
      <c r="AM18" s="2"/>
      <c r="AN18" s="2"/>
      <c r="AO18" s="2"/>
    </row>
    <row r="19" spans="1:41" ht="30" customHeight="1">
      <c r="A19" s="1" t="b">
        <v>0</v>
      </c>
      <c r="B19" s="1"/>
      <c r="C19" s="131"/>
      <c r="D19" s="11"/>
      <c r="E19" s="98" t="s">
        <v>35</v>
      </c>
      <c r="F19" s="98"/>
      <c r="G19" s="98"/>
      <c r="H19" s="98"/>
      <c r="I19" s="98"/>
      <c r="J19" s="98"/>
      <c r="K19" s="98"/>
      <c r="L19" s="99" t="s">
        <v>36</v>
      </c>
      <c r="M19" s="99"/>
      <c r="N19" s="99"/>
      <c r="O19" s="99"/>
      <c r="P19" s="99"/>
      <c r="Q19" s="99"/>
      <c r="R19" s="100"/>
      <c r="S19" s="15" t="s">
        <v>37</v>
      </c>
      <c r="T19" s="101">
        <f>IF(A19=TRUE,100000,0)</f>
        <v>0</v>
      </c>
      <c r="U19" s="102"/>
      <c r="V19" s="102"/>
      <c r="W19" s="102"/>
      <c r="X19" s="102"/>
      <c r="Y19" s="102"/>
      <c r="Z19" s="102"/>
      <c r="AA19" s="102"/>
      <c r="AB19" s="103"/>
      <c r="AC19" s="104" t="s">
        <v>3</v>
      </c>
      <c r="AD19" s="104"/>
      <c r="AE19" s="104"/>
      <c r="AF19" s="105"/>
      <c r="AI19" s="2"/>
      <c r="AJ19" s="2"/>
      <c r="AK19" s="2"/>
      <c r="AL19" s="2"/>
      <c r="AM19" s="2"/>
      <c r="AN19" s="2"/>
      <c r="AO19" s="2"/>
    </row>
    <row r="20" spans="1:41" ht="30" customHeight="1">
      <c r="A20" s="1" t="b">
        <v>0</v>
      </c>
      <c r="B20" s="1"/>
      <c r="C20" s="131"/>
      <c r="D20" s="11"/>
      <c r="E20" s="98" t="s">
        <v>38</v>
      </c>
      <c r="F20" s="98"/>
      <c r="G20" s="98"/>
      <c r="H20" s="98"/>
      <c r="I20" s="98"/>
      <c r="J20" s="98"/>
      <c r="K20" s="98"/>
      <c r="L20" s="99" t="s">
        <v>36</v>
      </c>
      <c r="M20" s="99"/>
      <c r="N20" s="99"/>
      <c r="O20" s="99"/>
      <c r="P20" s="99"/>
      <c r="Q20" s="99"/>
      <c r="R20" s="100"/>
      <c r="S20" s="15" t="s">
        <v>39</v>
      </c>
      <c r="T20" s="101">
        <f>IF(A20=TRUE,100000,0)</f>
        <v>0</v>
      </c>
      <c r="U20" s="102"/>
      <c r="V20" s="102"/>
      <c r="W20" s="102"/>
      <c r="X20" s="102"/>
      <c r="Y20" s="102"/>
      <c r="Z20" s="102"/>
      <c r="AA20" s="102"/>
      <c r="AB20" s="103"/>
      <c r="AC20" s="104" t="s">
        <v>3</v>
      </c>
      <c r="AD20" s="104"/>
      <c r="AE20" s="104"/>
      <c r="AF20" s="105"/>
      <c r="AI20" s="2"/>
      <c r="AJ20" s="2"/>
      <c r="AK20" s="2"/>
      <c r="AL20" s="2"/>
      <c r="AM20" s="2"/>
      <c r="AN20" s="2"/>
      <c r="AO20" s="2"/>
    </row>
    <row r="21" spans="1:41" ht="17.100000000000001" customHeight="1">
      <c r="A21" s="1" t="b">
        <v>0</v>
      </c>
      <c r="B21" s="1"/>
      <c r="C21" s="131"/>
      <c r="D21" s="16"/>
      <c r="E21" s="79" t="s">
        <v>40</v>
      </c>
      <c r="F21" s="80"/>
      <c r="G21" s="80"/>
      <c r="H21" s="80"/>
      <c r="I21" s="80"/>
      <c r="J21" s="80"/>
      <c r="K21" s="80"/>
      <c r="L21" s="81"/>
      <c r="M21" s="82"/>
      <c r="N21" s="82"/>
      <c r="O21" s="82"/>
      <c r="P21" s="82"/>
      <c r="Q21" s="82"/>
      <c r="R21" s="83"/>
      <c r="S21" s="84" t="s">
        <v>41</v>
      </c>
      <c r="T21" s="86">
        <f>IF(A21=TRUE,100000,0)</f>
        <v>0</v>
      </c>
      <c r="U21" s="87"/>
      <c r="V21" s="87"/>
      <c r="W21" s="87"/>
      <c r="X21" s="87"/>
      <c r="Y21" s="87"/>
      <c r="Z21" s="87"/>
      <c r="AA21" s="87"/>
      <c r="AB21" s="87"/>
      <c r="AC21" s="90" t="s">
        <v>3</v>
      </c>
      <c r="AD21" s="92" t="str">
        <f>IF(AND(A21=TRUE,A23=2),"県補助加算あり","")</f>
        <v/>
      </c>
      <c r="AE21" s="92"/>
      <c r="AF21" s="93"/>
      <c r="AI21" s="2"/>
      <c r="AJ21" s="2"/>
      <c r="AK21" s="2"/>
      <c r="AL21" s="2"/>
      <c r="AM21" s="2"/>
      <c r="AN21" s="2"/>
      <c r="AO21" s="2"/>
    </row>
    <row r="22" spans="1:41">
      <c r="A22" s="1"/>
      <c r="B22" s="1"/>
      <c r="C22" s="132"/>
      <c r="D22" s="8"/>
      <c r="E22" s="24"/>
      <c r="F22" s="96" t="s">
        <v>36</v>
      </c>
      <c r="G22" s="96"/>
      <c r="H22" s="96"/>
      <c r="I22" s="96"/>
      <c r="J22" s="96"/>
      <c r="K22" s="96"/>
      <c r="L22" s="97"/>
      <c r="M22" s="25"/>
      <c r="N22" s="25"/>
      <c r="O22" s="25"/>
      <c r="P22" s="25"/>
      <c r="Q22" s="25"/>
      <c r="R22" s="26"/>
      <c r="S22" s="85"/>
      <c r="T22" s="88"/>
      <c r="U22" s="89"/>
      <c r="V22" s="89"/>
      <c r="W22" s="89"/>
      <c r="X22" s="89"/>
      <c r="Y22" s="89"/>
      <c r="Z22" s="89"/>
      <c r="AA22" s="89"/>
      <c r="AB22" s="89"/>
      <c r="AC22" s="91"/>
      <c r="AD22" s="94"/>
      <c r="AE22" s="94"/>
      <c r="AF22" s="95"/>
      <c r="AI22" s="2"/>
      <c r="AJ22" s="2"/>
      <c r="AK22" s="2"/>
      <c r="AL22" s="2"/>
      <c r="AM22" s="2"/>
      <c r="AN22" s="2"/>
      <c r="AO22" s="2"/>
    </row>
    <row r="23" spans="1:41" ht="30" customHeight="1">
      <c r="A23" s="1">
        <v>1</v>
      </c>
      <c r="B23" s="1"/>
      <c r="C23" s="132"/>
      <c r="D23" s="63" t="s">
        <v>42</v>
      </c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5"/>
      <c r="S23" s="27" t="s">
        <v>43</v>
      </c>
      <c r="T23" s="66">
        <f>SUM(T15:AB22)</f>
        <v>0</v>
      </c>
      <c r="U23" s="67"/>
      <c r="V23" s="67"/>
      <c r="W23" s="67"/>
      <c r="X23" s="67"/>
      <c r="Y23" s="67"/>
      <c r="Z23" s="67"/>
      <c r="AA23" s="67"/>
      <c r="AB23" s="68"/>
      <c r="AC23" s="69" t="s">
        <v>3</v>
      </c>
      <c r="AD23" s="69"/>
      <c r="AE23" s="69"/>
      <c r="AF23" s="70"/>
    </row>
    <row r="24" spans="1:41" ht="30" customHeight="1" thickBot="1">
      <c r="C24" s="71" t="s">
        <v>44</v>
      </c>
      <c r="D24" s="72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5" t="s">
        <v>45</v>
      </c>
      <c r="T24" s="74">
        <f>T13+T23</f>
        <v>0</v>
      </c>
      <c r="U24" s="75"/>
      <c r="V24" s="75"/>
      <c r="W24" s="75"/>
      <c r="X24" s="75"/>
      <c r="Y24" s="75"/>
      <c r="Z24" s="75"/>
      <c r="AA24" s="75"/>
      <c r="AB24" s="76"/>
      <c r="AC24" s="77" t="s">
        <v>3</v>
      </c>
      <c r="AD24" s="77"/>
      <c r="AE24" s="77"/>
      <c r="AF24" s="78"/>
    </row>
    <row r="25" spans="1:41" ht="24" customHeight="1" thickTop="1">
      <c r="C25" s="31" t="s">
        <v>46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3"/>
      <c r="T25" s="34">
        <f>IF(T24&gt;T12,T12,T24)</f>
        <v>0</v>
      </c>
      <c r="U25" s="35"/>
      <c r="V25" s="35"/>
      <c r="W25" s="35"/>
      <c r="X25" s="35"/>
      <c r="Y25" s="35"/>
      <c r="Z25" s="35"/>
      <c r="AA25" s="35"/>
      <c r="AB25" s="35"/>
      <c r="AC25" s="38" t="s">
        <v>3</v>
      </c>
      <c r="AD25" s="38"/>
      <c r="AE25" s="38"/>
      <c r="AF25" s="39"/>
    </row>
    <row r="26" spans="1:41" ht="14.25" thickBot="1">
      <c r="C26" s="42" t="s">
        <v>47</v>
      </c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4"/>
      <c r="T26" s="36"/>
      <c r="U26" s="37"/>
      <c r="V26" s="37"/>
      <c r="W26" s="37"/>
      <c r="X26" s="37"/>
      <c r="Y26" s="37"/>
      <c r="Z26" s="37"/>
      <c r="AA26" s="37"/>
      <c r="AB26" s="37"/>
      <c r="AC26" s="40"/>
      <c r="AD26" s="40"/>
      <c r="AE26" s="40"/>
      <c r="AF26" s="41"/>
    </row>
    <row r="27" spans="1:41" ht="12.6" customHeight="1" thickTop="1">
      <c r="C27" s="45" t="s">
        <v>48</v>
      </c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7"/>
      <c r="T27" s="54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6"/>
    </row>
    <row r="28" spans="1:41" ht="12.6" customHeight="1">
      <c r="C28" s="48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50"/>
      <c r="T28" s="57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9"/>
    </row>
    <row r="29" spans="1:41" ht="12.6" customHeight="1">
      <c r="C29" s="48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50"/>
      <c r="T29" s="57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9"/>
    </row>
    <row r="30" spans="1:41" ht="18" customHeight="1">
      <c r="C30" s="48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50"/>
      <c r="T30" s="57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9"/>
    </row>
    <row r="31" spans="1:41" ht="18" customHeight="1">
      <c r="C31" s="51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3"/>
      <c r="T31" s="60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2"/>
    </row>
    <row r="39" spans="35:38">
      <c r="AI39" s="28" t="s">
        <v>49</v>
      </c>
      <c r="AJ39" s="28" t="s">
        <v>50</v>
      </c>
      <c r="AK39" s="28">
        <v>20000000</v>
      </c>
      <c r="AL39" s="29">
        <v>0.25</v>
      </c>
    </row>
    <row r="40" spans="35:38">
      <c r="AI40" s="28" t="s">
        <v>51</v>
      </c>
      <c r="AJ40" s="28" t="s">
        <v>50</v>
      </c>
      <c r="AK40" s="28">
        <v>5000000</v>
      </c>
      <c r="AL40" s="29">
        <v>0.25</v>
      </c>
    </row>
    <row r="41" spans="35:38">
      <c r="AI41" s="28" t="s">
        <v>52</v>
      </c>
      <c r="AJ41" s="28"/>
      <c r="AK41" s="28">
        <v>2000000</v>
      </c>
      <c r="AL41" s="29">
        <v>0.5</v>
      </c>
    </row>
    <row r="42" spans="35:38">
      <c r="AI42" s="28" t="s">
        <v>53</v>
      </c>
      <c r="AJ42" s="28"/>
      <c r="AK42" s="28">
        <v>500000</v>
      </c>
      <c r="AL42" s="29">
        <v>0.5</v>
      </c>
    </row>
    <row r="43" spans="35:38">
      <c r="AI43" s="28" t="s">
        <v>54</v>
      </c>
      <c r="AJ43" s="28"/>
      <c r="AK43" s="28">
        <v>20000000</v>
      </c>
      <c r="AL43" s="29">
        <v>0.5</v>
      </c>
    </row>
    <row r="44" spans="35:38">
      <c r="AI44" s="28" t="s">
        <v>55</v>
      </c>
      <c r="AJ44" s="28"/>
      <c r="AK44" s="28">
        <v>500000</v>
      </c>
      <c r="AL44" s="29">
        <v>0.5</v>
      </c>
    </row>
  </sheetData>
  <sheetProtection algorithmName="SHA-512" hashValue="byzJ5E9uACmsbYInPxXbjXaCew3UxUTqrveC9GJQ0GQieHhjqy1hglDuOtXIV5vcXSBeCVHKIbuyO9pOM8/VQw==" saltValue="bNjD5dEOijlZrIaRweHugg==" spinCount="100000" sheet="1" objects="1" selectLockedCells="1"/>
  <mergeCells count="75">
    <mergeCell ref="C1:AF1"/>
    <mergeCell ref="C2:S2"/>
    <mergeCell ref="T2:AF2"/>
    <mergeCell ref="C3:S3"/>
    <mergeCell ref="T3:AB3"/>
    <mergeCell ref="AC3:AF3"/>
    <mergeCell ref="C4:R4"/>
    <mergeCell ref="S4:S5"/>
    <mergeCell ref="T4:AB5"/>
    <mergeCell ref="AC4:AF5"/>
    <mergeCell ref="C5:R5"/>
    <mergeCell ref="C12:R12"/>
    <mergeCell ref="T12:AB12"/>
    <mergeCell ref="AC12:AF12"/>
    <mergeCell ref="T7:AB7"/>
    <mergeCell ref="AC7:AF7"/>
    <mergeCell ref="E8:R8"/>
    <mergeCell ref="T8:AB8"/>
    <mergeCell ref="AC8:AF8"/>
    <mergeCell ref="C9:R9"/>
    <mergeCell ref="T9:AB9"/>
    <mergeCell ref="AC9:AF9"/>
    <mergeCell ref="C6:D8"/>
    <mergeCell ref="E6:R6"/>
    <mergeCell ref="T6:AB6"/>
    <mergeCell ref="AC6:AF6"/>
    <mergeCell ref="E7:R7"/>
    <mergeCell ref="C10:R10"/>
    <mergeCell ref="T10:AB10"/>
    <mergeCell ref="AC10:AF10"/>
    <mergeCell ref="C11:R11"/>
    <mergeCell ref="T11:AF11"/>
    <mergeCell ref="C13:R13"/>
    <mergeCell ref="S13:S14"/>
    <mergeCell ref="T13:AB14"/>
    <mergeCell ref="AC13:AF14"/>
    <mergeCell ref="C14:R14"/>
    <mergeCell ref="AC16:AF16"/>
    <mergeCell ref="S17:S18"/>
    <mergeCell ref="T17:AB18"/>
    <mergeCell ref="AC17:AF18"/>
    <mergeCell ref="E18:L18"/>
    <mergeCell ref="M18:N18"/>
    <mergeCell ref="T16:AB16"/>
    <mergeCell ref="AD21:AF22"/>
    <mergeCell ref="F22:L22"/>
    <mergeCell ref="E19:K19"/>
    <mergeCell ref="L19:R19"/>
    <mergeCell ref="T19:AB19"/>
    <mergeCell ref="AC19:AF19"/>
    <mergeCell ref="E20:K20"/>
    <mergeCell ref="L20:R20"/>
    <mergeCell ref="T20:AB20"/>
    <mergeCell ref="AC20:AF20"/>
    <mergeCell ref="E21:L21"/>
    <mergeCell ref="M21:R21"/>
    <mergeCell ref="S21:S22"/>
    <mergeCell ref="T21:AB22"/>
    <mergeCell ref="AC21:AC22"/>
    <mergeCell ref="D23:R23"/>
    <mergeCell ref="T23:AB23"/>
    <mergeCell ref="AC23:AF23"/>
    <mergeCell ref="C24:R24"/>
    <mergeCell ref="T24:AB24"/>
    <mergeCell ref="AC24:AF24"/>
    <mergeCell ref="C15:C23"/>
    <mergeCell ref="I15:R15"/>
    <mergeCell ref="T15:AB15"/>
    <mergeCell ref="AC15:AF15"/>
    <mergeCell ref="C25:S25"/>
    <mergeCell ref="T25:AB26"/>
    <mergeCell ref="AC25:AF26"/>
    <mergeCell ref="C26:S26"/>
    <mergeCell ref="C27:S31"/>
    <mergeCell ref="T27:AF31"/>
  </mergeCells>
  <phoneticPr fontId="4"/>
  <conditionalFormatting sqref="T17:AB18">
    <cfRule type="cellIs" dxfId="0" priority="1" operator="equal">
      <formula>"子供の人数を入力！"</formula>
    </cfRule>
  </conditionalFormatting>
  <dataValidations count="1">
    <dataValidation imeMode="off" allowBlank="1" showInputMessage="1" showErrorMessage="1" sqref="T4:AB8 M18:N18"/>
  </dataValidations>
  <printOptions horizontalCentered="1"/>
  <pageMargins left="0.70866141732283472" right="0.70866141732283472" top="0.94488188976377963" bottom="0.74803149606299213" header="0.31496062992125984" footer="0.31496062992125984"/>
  <pageSetup paperSize="9" orientation="portrait" blackAndWhite="1" r:id="rId1"/>
  <headerFooter>
    <oddHeader>&amp;R&amp;"ＭＳ ゴシック,標準"&amp;12&amp;U別紙２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print="0" autoLine="0" autoPict="0" altText="">
                <anchor moveWithCells="1">
                  <from>
                    <xdr:col>19</xdr:col>
                    <xdr:colOff>9525</xdr:colOff>
                    <xdr:row>1</xdr:row>
                    <xdr:rowOff>0</xdr:rowOff>
                  </from>
                  <to>
                    <xdr:col>31</xdr:col>
                    <xdr:colOff>161925</xdr:colOff>
                    <xdr:row>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28575</xdr:colOff>
                    <xdr:row>14</xdr:row>
                    <xdr:rowOff>47625</xdr:rowOff>
                  </from>
                  <to>
                    <xdr:col>5</xdr:col>
                    <xdr:colOff>161925</xdr:colOff>
                    <xdr:row>14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28575</xdr:colOff>
                    <xdr:row>15</xdr:row>
                    <xdr:rowOff>47625</xdr:rowOff>
                  </from>
                  <to>
                    <xdr:col>5</xdr:col>
                    <xdr:colOff>161925</xdr:colOff>
                    <xdr:row>15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28575</xdr:colOff>
                    <xdr:row>16</xdr:row>
                    <xdr:rowOff>95250</xdr:rowOff>
                  </from>
                  <to>
                    <xdr:col>5</xdr:col>
                    <xdr:colOff>161925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</xdr:col>
                    <xdr:colOff>28575</xdr:colOff>
                    <xdr:row>18</xdr:row>
                    <xdr:rowOff>47625</xdr:rowOff>
                  </from>
                  <to>
                    <xdr:col>5</xdr:col>
                    <xdr:colOff>161925</xdr:colOff>
                    <xdr:row>18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</xdr:col>
                    <xdr:colOff>28575</xdr:colOff>
                    <xdr:row>19</xdr:row>
                    <xdr:rowOff>47625</xdr:rowOff>
                  </from>
                  <to>
                    <xdr:col>5</xdr:col>
                    <xdr:colOff>161925</xdr:colOff>
                    <xdr:row>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</xdr:col>
                    <xdr:colOff>28575</xdr:colOff>
                    <xdr:row>20</xdr:row>
                    <xdr:rowOff>38100</xdr:rowOff>
                  </from>
                  <to>
                    <xdr:col>5</xdr:col>
                    <xdr:colOff>161925</xdr:colOff>
                    <xdr:row>21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Option Button 8">
              <controlPr defaultSize="0" autoFill="0" autoLine="0" autoPict="0">
                <anchor moveWithCells="1">
                  <from>
                    <xdr:col>12</xdr:col>
                    <xdr:colOff>9525</xdr:colOff>
                    <xdr:row>20</xdr:row>
                    <xdr:rowOff>47625</xdr:rowOff>
                  </from>
                  <to>
                    <xdr:col>14</xdr:col>
                    <xdr:colOff>152400</xdr:colOff>
                    <xdr:row>21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Option Button 9">
              <controlPr defaultSize="0" autoFill="0" autoLine="0" autoPict="0">
                <anchor moveWithCells="1">
                  <from>
                    <xdr:col>15</xdr:col>
                    <xdr:colOff>28575</xdr:colOff>
                    <xdr:row>20</xdr:row>
                    <xdr:rowOff>47625</xdr:rowOff>
                  </from>
                  <to>
                    <xdr:col>17</xdr:col>
                    <xdr:colOff>171450</xdr:colOff>
                    <xdr:row>21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算定シート</vt:lpstr>
      <vt:lpstr>算定シート!Print_Area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Ryoei Hoshi</dc:creator>
  <cp:lastModifiedBy>Ryoei Hoshi</cp:lastModifiedBy>
  <dcterms:created xsi:type="dcterms:W3CDTF">2018-04-13T09:32:50Z</dcterms:created>
  <dcterms:modified xsi:type="dcterms:W3CDTF">2018-04-17T02:15:09Z</dcterms:modified>
</cp:coreProperties>
</file>