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26.127.155\全庁共有\01_本庁\09_環境水道課\03_業務係\203_企業会計の調査に関する事項\102_経営比較分析（１月）\20240118_05_R05年調査（R04年度分）\02 作成\"/>
    </mc:Choice>
  </mc:AlternateContent>
  <xr:revisionPtr revIDLastSave="0" documentId="13_ncr:1_{0196FDF5-0CC8-4452-A7C3-A9FC3CDAEF47}" xr6:coauthVersionLast="47" xr6:coauthVersionMax="47" xr10:uidLastSave="{00000000-0000-0000-0000-000000000000}"/>
  <workbookProtection workbookAlgorithmName="SHA-512" workbookHashValue="Tt2iP/ZAEBCX1gm0yWt2rwbv5qStcAq76l9WVDAC9hND6GD744+Q8bt9Z2fF2OunptGVO0pxO8o4Jl5hLnvEFA==" workbookSaltValue="aM6+dCtqIVypgYNX3lMxZ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W10" i="4"/>
  <c r="BB8" i="4"/>
  <c r="AT8" i="4"/>
  <c r="I8" i="4"/>
</calcChain>
</file>

<file path=xl/sharedStrings.xml><?xml version="1.0" encoding="utf-8"?>
<sst xmlns="http://schemas.openxmlformats.org/spreadsheetml/2006/main" count="299" uniqueCount="117">
  <si>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</si>
  <si>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</si>
  <si>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</si>
  <si>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</si>
  <si>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</si>
  <si>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</si>
  <si>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</si>
  <si>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</si>
  <si>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</si>
  <si>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</si>
  <si>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</si>
  <si>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</si>
  <si>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</si>
  <si>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</si>
  <si>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</si>
  <si>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</si>
  <si>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</si>
  <si>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</si>
  <si>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</si>
  <si>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</si>
  <si>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</si>
  <si>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</si>
  <si>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</si>
  <si>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</si>
  <si>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</si>
  <si>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</si>
  <si>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</si>
  <si>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</si>
  <si>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</si>
  <si>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</si>
  <si>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</si>
  <si>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</si>
  <si>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</si>
  <si>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</si>
  <si>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</si>
  <si>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</si>
  <si>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</si>
  <si>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</si>
  <si>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</si>
  <si>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</si>
  <si>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</si>
  <si>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</si>
  <si>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</si>
  <si>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</si>
  <si>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</si>
  <si>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</si>
  <si>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</si>
  <si>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</si>
  <si>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</si>
  <si>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</si>
  <si>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</si>
  <si>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</si>
  <si>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</si>
  <si>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</si>
  <si>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</si>
  <si>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</si>
  <si>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</si>
  <si>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</si>
  <si>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</si>
  <si>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</si>
  <si>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</si>
  <si>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</si>
  <si>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</si>
  <si>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</si>
  <si>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</si>
  <si>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</si>
  <si>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</si>
  <si>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</si>
  <si>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</si>
  <si>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</si>
  <si>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</si>
  <si>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</si>
  <si>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</si>
  <si>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</si>
  <si>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</si>
  <si>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</si>
  <si>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</si>
  <si>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</si>
  <si>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</si>
  <si>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</si>
  <si>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</si>
  <si>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</si>
  <si>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</si>
  <si>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</si>
  <si>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</si>
  <si>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</si>
  <si>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</si>
  <si>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</si>
  <si>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</si>
  <si>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</si>
  <si>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</si>
  <si>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</si>
  <si>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</si>
  <si>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</si>
  <si>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</si>
  <si>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</si>
  <si>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</si>
  <si>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法適用</t>
  </si>
  <si>
    <t>下水道事業</t>
  </si>
  <si>
    <t>簡易排水</t>
  </si>
  <si>
    <t>J2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</si>
  <si>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</si>
  <si>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</si>
  <si>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</si>
  <si>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</si>
  <si>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</si>
  <si>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</si>
  <si>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</si>
  <si>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</si>
  <si>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</si>
  <si>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</si>
  <si>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</si>
  <si>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</si>
  <si>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</si>
  <si>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収益面については、人口減少に伴う有収水量の減少により、下水道使用料の減少が懸念されます。
　費用面については、管路施設等の整備については完了しているものの、施設の老朽化に伴う更新や故障・破損に伴う修繕費用の増加が見込まれます。
　限られた財源の中でいかに収支のバランスを踏まえ、最適な規模で合理的な施設更新を進めることができるかが重要な課題となります。
　安定した経営を行うためにも、使用料改定を視野に入れた経営戦略の見直しを行うなど、長期的な経営改善が必要です。</t>
    <rPh sb="38" eb="40">
      <t>ケネン</t>
    </rPh>
    <phoneticPr fontId="4"/>
  </si>
  <si>
    <t xml:space="preserve">　現在のところ管路の破損や老朽化による道路陥没等の報告はありません。
　一方で、下水道処理施設は、供用開始してから20年以上が経過しており、機械・器具設備の老朽化による修繕・更新費用がさらに増加すると見込まれることから、計画的な施設・設備の改築や更新を行っていく必要があります。
</t>
    <rPh sb="60" eb="62">
      <t>イジョウ</t>
    </rPh>
    <rPh sb="84" eb="86">
      <t>シュウゼン</t>
    </rPh>
    <phoneticPr fontId="4"/>
  </si>
  <si>
    <t>　簡易排水事業は施設規模が小さく、接続人口が１名増減しただけで各経営指標に大きな変動が見られます。
　『①経常収支比率』を見ると単年度収支で赤字となっており、『②累積欠損金比率』も増加傾向にあります。
　令和４年度において接続人口が１名増加したことにより有収水量が増加したものの、修繕費や動力費の影響により赤字となっています。
　『⑤経費回収率』は、100％を下回っている状況であることから、使用料改定も視野に入れた対策が必要と考えます。
　『⑥汚水処理原価』は、接続人口の増加により有収水量が増加した結果によるものです。
　『⑦施設利用率』は、人口減少により整備当初に比べ過大なスペックとなっていることを示していることから、ダウンサイジングを進めるなどの改善が必要です。
　『⑧水洗化率』は100％となっており、水質保全が適正に実施されていることがみられます。</t>
    <rPh sb="1" eb="3">
      <t>カンイ</t>
    </rPh>
    <rPh sb="3" eb="5">
      <t>ハイスイ</t>
    </rPh>
    <rPh sb="5" eb="7">
      <t>ジギョウ</t>
    </rPh>
    <rPh sb="8" eb="10">
      <t>シセツ</t>
    </rPh>
    <rPh sb="10" eb="12">
      <t>キボ</t>
    </rPh>
    <rPh sb="13" eb="14">
      <t>チイ</t>
    </rPh>
    <rPh sb="17" eb="19">
      <t>セツゾク</t>
    </rPh>
    <rPh sb="19" eb="21">
      <t>ジンコウ</t>
    </rPh>
    <rPh sb="23" eb="24">
      <t>メイ</t>
    </rPh>
    <rPh sb="24" eb="26">
      <t>ゾウゲン</t>
    </rPh>
    <rPh sb="31" eb="32">
      <t>カク</t>
    </rPh>
    <rPh sb="32" eb="34">
      <t>ケイエイ</t>
    </rPh>
    <rPh sb="34" eb="36">
      <t>シヒョウ</t>
    </rPh>
    <rPh sb="37" eb="38">
      <t>オオ</t>
    </rPh>
    <rPh sb="40" eb="42">
      <t>ヘンドウ</t>
    </rPh>
    <rPh sb="43" eb="44">
      <t>ミ</t>
    </rPh>
    <rPh sb="54" eb="56">
      <t>ケイジョウ</t>
    </rPh>
    <rPh sb="56" eb="58">
      <t>シュウシ</t>
    </rPh>
    <rPh sb="62" eb="63">
      <t>ミ</t>
    </rPh>
    <rPh sb="65" eb="68">
      <t>タンネンド</t>
    </rPh>
    <rPh sb="68" eb="70">
      <t>シュウシ</t>
    </rPh>
    <rPh sb="71" eb="73">
      <t>アカジ</t>
    </rPh>
    <rPh sb="91" eb="93">
      <t>ゾウカ</t>
    </rPh>
    <rPh sb="93" eb="95">
      <t>ケイコウ</t>
    </rPh>
    <rPh sb="103" eb="105">
      <t>レイワ</t>
    </rPh>
    <rPh sb="106" eb="108">
      <t>ネンド</t>
    </rPh>
    <rPh sb="112" eb="114">
      <t>セツゾク</t>
    </rPh>
    <rPh sb="114" eb="116">
      <t>ジンコウ</t>
    </rPh>
    <rPh sb="118" eb="119">
      <t>メイ</t>
    </rPh>
    <rPh sb="119" eb="121">
      <t>ゾウカ</t>
    </rPh>
    <rPh sb="128" eb="130">
      <t>ユウシュウ</t>
    </rPh>
    <rPh sb="130" eb="132">
      <t>スイリョウ</t>
    </rPh>
    <rPh sb="133" eb="135">
      <t>ゾウカ</t>
    </rPh>
    <rPh sb="141" eb="144">
      <t>シュウゼンヒ</t>
    </rPh>
    <rPh sb="145" eb="148">
      <t>ドウリョクヒ</t>
    </rPh>
    <rPh sb="149" eb="151">
      <t>エイキョウ</t>
    </rPh>
    <rPh sb="154" eb="156">
      <t>アカジ</t>
    </rPh>
    <rPh sb="169" eb="171">
      <t>ケイヒ</t>
    </rPh>
    <rPh sb="171" eb="174">
      <t>カイシュウリツ</t>
    </rPh>
    <rPh sb="182" eb="184">
      <t>シタマワ</t>
    </rPh>
    <rPh sb="188" eb="190">
      <t>ジョウキョウ</t>
    </rPh>
    <rPh sb="198" eb="201">
      <t>シヨウリョウ</t>
    </rPh>
    <rPh sb="201" eb="203">
      <t>カイテイ</t>
    </rPh>
    <rPh sb="204" eb="206">
      <t>シヤ</t>
    </rPh>
    <rPh sb="207" eb="208">
      <t>イ</t>
    </rPh>
    <rPh sb="210" eb="212">
      <t>タイサク</t>
    </rPh>
    <rPh sb="213" eb="215">
      <t>ヒツヨウ</t>
    </rPh>
    <rPh sb="216" eb="217">
      <t>カンガ</t>
    </rPh>
    <rPh sb="235" eb="237">
      <t>セツゾク</t>
    </rPh>
    <rPh sb="237" eb="239">
      <t>ジンコウ</t>
    </rPh>
    <rPh sb="240" eb="242">
      <t>ゾウカ</t>
    </rPh>
    <rPh sb="245" eb="247">
      <t>ユウシュウ</t>
    </rPh>
    <rPh sb="247" eb="249">
      <t>スイリョウ</t>
    </rPh>
    <rPh sb="250" eb="252">
      <t>ゾウカ</t>
    </rPh>
    <rPh sb="254" eb="256">
      <t>ケッカ</t>
    </rPh>
    <rPh sb="362" eb="364">
      <t>スイシツ</t>
    </rPh>
    <rPh sb="364" eb="366">
      <t>ホゼン</t>
    </rPh>
    <rPh sb="367" eb="369">
      <t>テキセイ</t>
    </rPh>
    <rPh sb="370" eb="37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</si>
</sst>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323-44A4-B119-CD4457D3188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323-44A4-B119-CD4457D3188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13.64</c:v>
                </c:pt>
                <c:pt idx="4">
                  <c:v>18.18</c:v>
                </c:pt>
              </c:numCache>
            </c:numRef>
          </c:val>
          <c:extLst>
            <c:ext xmlns:c16="http://schemas.microsoft.com/office/drawing/2014/chart" uri="{C3380CC4-5D6E-409C-BE32-E72D297353CC}">
              <c16:uniqueId val="{00000000-1147-49A0-B911-87EEE66A98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24.44</c:v>
                </c:pt>
                <c:pt idx="4">
                  <c:v>25.16</c:v>
                </c:pt>
              </c:numCache>
            </c:numRef>
          </c:val>
          <c:smooth val="0"/>
          <c:extLst>
            <c:ext xmlns:c16="http://schemas.microsoft.com/office/drawing/2014/chart" uri="{C3380CC4-5D6E-409C-BE32-E72D297353CC}">
              <c16:uniqueId val="{00000001-1147-49A0-B911-87EEE66A98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38DA-47BB-B894-E36519845E3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95.52</c:v>
                </c:pt>
                <c:pt idx="4">
                  <c:v>95.65</c:v>
                </c:pt>
              </c:numCache>
            </c:numRef>
          </c:val>
          <c:smooth val="0"/>
          <c:extLst>
            <c:ext xmlns:c16="http://schemas.microsoft.com/office/drawing/2014/chart" uri="{C3380CC4-5D6E-409C-BE32-E72D297353CC}">
              <c16:uniqueId val="{00000001-38DA-47BB-B894-E36519845E3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64.98</c:v>
                </c:pt>
                <c:pt idx="4">
                  <c:v>56.08</c:v>
                </c:pt>
              </c:numCache>
            </c:numRef>
          </c:val>
          <c:extLst>
            <c:ext xmlns:c16="http://schemas.microsoft.com/office/drawing/2014/chart" uri="{C3380CC4-5D6E-409C-BE32-E72D297353CC}">
              <c16:uniqueId val="{00000000-8275-47C3-B2C1-8B5B2D9FBC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84.34</c:v>
                </c:pt>
                <c:pt idx="4">
                  <c:v>84.44</c:v>
                </c:pt>
              </c:numCache>
            </c:numRef>
          </c:val>
          <c:smooth val="0"/>
          <c:extLst>
            <c:ext xmlns:c16="http://schemas.microsoft.com/office/drawing/2014/chart" uri="{C3380CC4-5D6E-409C-BE32-E72D297353CC}">
              <c16:uniqueId val="{00000001-8275-47C3-B2C1-8B5B2D9FBC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3.19</c:v>
                </c:pt>
                <c:pt idx="4">
                  <c:v>6.38</c:v>
                </c:pt>
              </c:numCache>
            </c:numRef>
          </c:val>
          <c:extLst>
            <c:ext xmlns:c16="http://schemas.microsoft.com/office/drawing/2014/chart" uri="{C3380CC4-5D6E-409C-BE32-E72D297353CC}">
              <c16:uniqueId val="{00000000-6577-49FB-AEA2-E7EAAB088D9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33.799999999999997</c:v>
                </c:pt>
                <c:pt idx="4">
                  <c:v>36.31</c:v>
                </c:pt>
              </c:numCache>
            </c:numRef>
          </c:val>
          <c:smooth val="0"/>
          <c:extLst>
            <c:ext xmlns:c16="http://schemas.microsoft.com/office/drawing/2014/chart" uri="{C3380CC4-5D6E-409C-BE32-E72D297353CC}">
              <c16:uniqueId val="{00000001-6577-49FB-AEA2-E7EAAB088D9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250-47A5-A5E0-CF240F3FF4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250-47A5-A5E0-CF240F3FF4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207.49</c:v>
                </c:pt>
                <c:pt idx="4">
                  <c:v>480.42</c:v>
                </c:pt>
              </c:numCache>
            </c:numRef>
          </c:val>
          <c:extLst>
            <c:ext xmlns:c16="http://schemas.microsoft.com/office/drawing/2014/chart" uri="{C3380CC4-5D6E-409C-BE32-E72D297353CC}">
              <c16:uniqueId val="{00000000-AE11-4A93-A76A-0A971AB9DA5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1369.17</c:v>
                </c:pt>
                <c:pt idx="4">
                  <c:v>1482.59</c:v>
                </c:pt>
              </c:numCache>
            </c:numRef>
          </c:val>
          <c:smooth val="0"/>
          <c:extLst>
            <c:ext xmlns:c16="http://schemas.microsoft.com/office/drawing/2014/chart" uri="{C3380CC4-5D6E-409C-BE32-E72D297353CC}">
              <c16:uniqueId val="{00000001-AE11-4A93-A76A-0A971AB9DA5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1A-425A-8659-9D862E3BFC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193.81</c:v>
                </c:pt>
                <c:pt idx="4">
                  <c:v>197.34</c:v>
                </c:pt>
              </c:numCache>
            </c:numRef>
          </c:val>
          <c:smooth val="0"/>
          <c:extLst>
            <c:ext xmlns:c16="http://schemas.microsoft.com/office/drawing/2014/chart" uri="{C3380CC4-5D6E-409C-BE32-E72D297353CC}">
              <c16:uniqueId val="{00000001-781A-425A-8659-9D862E3BFC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75B-4B7B-A56B-5C28DEBE70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113.17</c:v>
                </c:pt>
                <c:pt idx="4">
                  <c:v>160.77000000000001</c:v>
                </c:pt>
              </c:numCache>
            </c:numRef>
          </c:val>
          <c:smooth val="0"/>
          <c:extLst>
            <c:ext xmlns:c16="http://schemas.microsoft.com/office/drawing/2014/chart" uri="{C3380CC4-5D6E-409C-BE32-E72D297353CC}">
              <c16:uniqueId val="{00000001-875B-4B7B-A56B-5C28DEBE70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32.520000000000003</c:v>
                </c:pt>
                <c:pt idx="4">
                  <c:v>51.35</c:v>
                </c:pt>
              </c:numCache>
            </c:numRef>
          </c:val>
          <c:extLst>
            <c:ext xmlns:c16="http://schemas.microsoft.com/office/drawing/2014/chart" uri="{C3380CC4-5D6E-409C-BE32-E72D297353CC}">
              <c16:uniqueId val="{00000000-EAEC-43B9-B229-83C46A9AB94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31.6</c:v>
                </c:pt>
                <c:pt idx="4">
                  <c:v>30.19</c:v>
                </c:pt>
              </c:numCache>
            </c:numRef>
          </c:val>
          <c:smooth val="0"/>
          <c:extLst>
            <c:ext xmlns:c16="http://schemas.microsoft.com/office/drawing/2014/chart" uri="{C3380CC4-5D6E-409C-BE32-E72D297353CC}">
              <c16:uniqueId val="{00000001-EAEC-43B9-B229-83C46A9AB94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686.45</c:v>
                </c:pt>
                <c:pt idx="4">
                  <c:v>422.61</c:v>
                </c:pt>
              </c:numCache>
            </c:numRef>
          </c:val>
          <c:extLst>
            <c:ext xmlns:c16="http://schemas.microsoft.com/office/drawing/2014/chart" uri="{C3380CC4-5D6E-409C-BE32-E72D297353CC}">
              <c16:uniqueId val="{00000000-B8A3-4849-AE08-36BB5919855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596.92999999999995</c:v>
                </c:pt>
                <c:pt idx="4">
                  <c:v>631.54999999999995</c:v>
                </c:pt>
              </c:numCache>
            </c:numRef>
          </c:val>
          <c:smooth val="0"/>
          <c:extLst>
            <c:ext xmlns:c16="http://schemas.microsoft.com/office/drawing/2014/chart" uri="{C3380CC4-5D6E-409C-BE32-E72D297353CC}">
              <c16:uniqueId val="{00000001-B8A3-4849-AE08-36BB5919855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【1,482.59】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【160.77】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【631.55】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0"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南会津町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簡易排水</v>
      </c>
      <c r="Q8" s="40"/>
      <c r="R8" s="40"/>
      <c r="S8" s="40"/>
      <c r="T8" s="40"/>
      <c r="U8" s="40"/>
      <c r="V8" s="40"/>
      <c r="W8" s="40" t="str">
        <f>データ!L6</f>
        <v>J2</v>
      </c>
      <c r="X8" s="40"/>
      <c r="Y8" s="40"/>
      <c r="Z8" s="40"/>
      <c r="AA8" s="40"/>
      <c r="AB8" s="40"/>
      <c r="AC8" s="40"/>
      <c r="AD8" s="41" t="str">
        <f>データ!$M$6</f>
        <v>非設置</v>
      </c>
      <c r="AE8" s="41"/>
      <c r="AF8" s="41"/>
      <c r="AG8" s="41"/>
      <c r="AH8" s="41"/>
      <c r="AI8" s="41"/>
      <c r="AJ8" s="41"/>
      <c r="AK8" s="3"/>
      <c r="AL8" s="42">
        <f>データ!S6</f>
        <v>14176</v>
      </c>
      <c r="AM8" s="42"/>
      <c r="AN8" s="42"/>
      <c r="AO8" s="42"/>
      <c r="AP8" s="42"/>
      <c r="AQ8" s="42"/>
      <c r="AR8" s="42"/>
      <c r="AS8" s="42"/>
      <c r="AT8" s="35">
        <f>データ!T6</f>
        <v>886.47</v>
      </c>
      <c r="AU8" s="35"/>
      <c r="AV8" s="35"/>
      <c r="AW8" s="35"/>
      <c r="AX8" s="35"/>
      <c r="AY8" s="35"/>
      <c r="AZ8" s="35"/>
      <c r="BA8" s="35"/>
      <c r="BB8" s="35">
        <f>データ!U6</f>
        <v>15.99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100</v>
      </c>
      <c r="J10" s="35"/>
      <c r="K10" s="35"/>
      <c r="L10" s="35"/>
      <c r="M10" s="35"/>
      <c r="N10" s="35"/>
      <c r="O10" s="35"/>
      <c r="P10" s="35">
        <f>データ!P6</f>
        <v>0.12</v>
      </c>
      <c r="Q10" s="35"/>
      <c r="R10" s="35"/>
      <c r="S10" s="35"/>
      <c r="T10" s="35"/>
      <c r="U10" s="35"/>
      <c r="V10" s="35"/>
      <c r="W10" s="35">
        <f>データ!Q6</f>
        <v>101.15</v>
      </c>
      <c r="X10" s="35"/>
      <c r="Y10" s="35"/>
      <c r="Z10" s="35"/>
      <c r="AA10" s="35"/>
      <c r="AB10" s="35"/>
      <c r="AC10" s="35"/>
      <c r="AD10" s="42">
        <f>データ!R6</f>
        <v>4180</v>
      </c>
      <c r="AE10" s="42"/>
      <c r="AF10" s="42"/>
      <c r="AG10" s="42"/>
      <c r="AH10" s="42"/>
      <c r="AI10" s="42"/>
      <c r="AJ10" s="42"/>
      <c r="AK10" s="2"/>
      <c r="AL10" s="42">
        <f>データ!V6</f>
        <v>17</v>
      </c>
      <c r="AM10" s="42"/>
      <c r="AN10" s="42"/>
      <c r="AO10" s="42"/>
      <c r="AP10" s="42"/>
      <c r="AQ10" s="42"/>
      <c r="AR10" s="42"/>
      <c r="AS10" s="42"/>
      <c r="AT10" s="35">
        <f>データ!W6</f>
        <v>0.05</v>
      </c>
      <c r="AU10" s="35"/>
      <c r="AV10" s="35"/>
      <c r="AW10" s="35"/>
      <c r="AX10" s="35"/>
      <c r="AY10" s="35"/>
      <c r="AZ10" s="35"/>
      <c r="BA10" s="35"/>
      <c r="BB10" s="35">
        <f>データ!X6</f>
        <v>340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【84.44】</v>
      </c>
      <c r="F85" s="12" t="str">
        <f>データ!AT6</f>
        <v>【1,482.59】</v>
      </c>
      <c r="G85" s="12" t="str">
        <f>データ!BE6</f>
        <v>【197.34】</v>
      </c>
      <c r="H85" s="12" t="str">
        <f>データ!BP6</f>
        <v>【160.77】</v>
      </c>
      <c r="I85" s="12" t="str">
        <f>データ!CA6</f>
        <v>【30.19】</v>
      </c>
      <c r="J85" s="12" t="str">
        <f>データ!CL6</f>
        <v>【631.55】</v>
      </c>
      <c r="K85" s="12" t="str">
        <f>データ!CW6</f>
        <v>【25.16】</v>
      </c>
      <c r="L85" s="12" t="str">
        <f>データ!DH6</f>
        <v>【95.65】</v>
      </c>
      <c r="M85" s="12" t="str">
        <f>データ!DS6</f>
        <v>【36.31】</v>
      </c>
      <c r="N85" s="12" t="str">
        <f>データ!ED6</f>
        <v>【0.00】</v>
      </c>
      <c r="O85" s="12" t="str">
        <f>データ!EO6</f>
        <v>【0.00】</v>
      </c>
    </row>
  </sheetData>
  <sheetProtection algorithmName="SHA-512" hashValue="KAsZ2/W/0SMDZqJrxbH4CXr2813Ml8pG3VSd+EnxNrJWOHGQROFzza2/9QoB+FHtOeoCRombiHS4MIgf2pIYcw==" saltValue="0UyNAR1/1q+5CyfMnWZ2O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73687</v>
      </c>
      <c r="D6" s="19">
        <f t="shared" si="3"/>
        <v>46</v>
      </c>
      <c r="E6" s="19">
        <f t="shared" si="3"/>
        <v>17</v>
      </c>
      <c r="F6" s="19">
        <f t="shared" si="3"/>
        <v>8</v>
      </c>
      <c r="G6" s="19">
        <f t="shared" si="3"/>
        <v>0</v>
      </c>
      <c r="H6" s="19" t="str">
        <f t="shared" si="3"/>
        <v>福島県　南会津町</v>
      </c>
      <c r="I6" s="19" t="str">
        <f t="shared" si="3"/>
        <v>法適用</v>
      </c>
      <c r="J6" s="19" t="str">
        <f t="shared" si="3"/>
        <v>下水道事業</v>
      </c>
      <c r="K6" s="19" t="str">
        <f t="shared" si="3"/>
        <v>簡易排水</v>
      </c>
      <c r="L6" s="19" t="str">
        <f t="shared" si="3"/>
        <v>J2</v>
      </c>
      <c r="M6" s="19" t="str">
        <f t="shared" si="3"/>
        <v>非設置</v>
      </c>
      <c r="N6" s="20" t="str">
        <f t="shared" si="3"/>
        <v>-</v>
      </c>
      <c r="O6" s="20">
        <f t="shared" si="3"/>
        <v>100</v>
      </c>
      <c r="P6" s="20">
        <f t="shared" si="3"/>
        <v>0.12</v>
      </c>
      <c r="Q6" s="20">
        <f t="shared" si="3"/>
        <v>101.15</v>
      </c>
      <c r="R6" s="20">
        <f t="shared" si="3"/>
        <v>4180</v>
      </c>
      <c r="S6" s="20">
        <f t="shared" si="3"/>
        <v>14176</v>
      </c>
      <c r="T6" s="20">
        <f t="shared" si="3"/>
        <v>886.47</v>
      </c>
      <c r="U6" s="20">
        <f t="shared" si="3"/>
        <v>15.99</v>
      </c>
      <c r="V6" s="20">
        <f t="shared" si="3"/>
        <v>17</v>
      </c>
      <c r="W6" s="20">
        <f t="shared" si="3"/>
        <v>0.05</v>
      </c>
      <c r="X6" s="20">
        <f t="shared" si="3"/>
        <v>340</v>
      </c>
      <c r="Y6" s="21" t="str">
        <f>IF(Y7="",NA(),Y7)</f>
        <v>-</v>
      </c>
      <c r="Z6" s="21" t="str">
        <f t="shared" ref="Z6:AH6" si="4">IF(Z7="",NA(),Z7)</f>
        <v>-</v>
      </c>
      <c r="AA6" s="21" t="str">
        <f t="shared" si="4"/>
        <v>-</v>
      </c>
      <c r="AB6" s="21">
        <f t="shared" si="4"/>
        <v>64.98</v>
      </c>
      <c r="AC6" s="21">
        <f t="shared" si="4"/>
        <v>56.08</v>
      </c>
      <c r="AD6" s="21" t="str">
        <f t="shared" si="4"/>
        <v>-</v>
      </c>
      <c r="AE6" s="21" t="str">
        <f t="shared" si="4"/>
        <v>-</v>
      </c>
      <c r="AF6" s="21" t="str">
        <f t="shared" si="4"/>
        <v>-</v>
      </c>
      <c r="AG6" s="21">
        <f t="shared" si="4"/>
        <v>84.34</v>
      </c>
      <c r="AH6" s="21">
        <f t="shared" si="4"/>
        <v>84.44</v>
      </c>
      <c r="AI6" s="20" t="str">
        <f>IF(AI7="","",IF(AI7="-","【-】","【"&amp;SUBSTITUTE(TEXT(AI7,"#,##0.00"),"-","△")&amp;"】"))</f>
        <v>【84.44】</v>
      </c>
      <c r="AJ6" s="21" t="str">
        <f>IF(AJ7="",NA(),AJ7)</f>
        <v>-</v>
      </c>
      <c r="AK6" s="21" t="str">
        <f t="shared" ref="AK6:AS6" si="5">IF(AK7="",NA(),AK7)</f>
        <v>-</v>
      </c>
      <c r="AL6" s="21" t="str">
        <f t="shared" si="5"/>
        <v>-</v>
      </c>
      <c r="AM6" s="21">
        <f t="shared" si="5"/>
        <v>207.49</v>
      </c>
      <c r="AN6" s="21">
        <f t="shared" si="5"/>
        <v>480.42</v>
      </c>
      <c r="AO6" s="21" t="str">
        <f t="shared" si="5"/>
        <v>-</v>
      </c>
      <c r="AP6" s="21" t="str">
        <f t="shared" si="5"/>
        <v>-</v>
      </c>
      <c r="AQ6" s="21" t="str">
        <f t="shared" si="5"/>
        <v>-</v>
      </c>
      <c r="AR6" s="21">
        <f t="shared" si="5"/>
        <v>1369.17</v>
      </c>
      <c r="AS6" s="21">
        <f t="shared" si="5"/>
        <v>1482.59</v>
      </c>
      <c r="AT6" s="20" t="str">
        <f>IF(AT7="","",IF(AT7="-","【-】","【"&amp;SUBSTITUTE(TEXT(AT7,"#,##0.00"),"-","△")&amp;"】"))</f>
        <v>【1,482.59】</v>
      </c>
      <c r="AU6" s="21" t="str">
        <f>IF(AU7="",NA(),AU7)</f>
        <v>-</v>
      </c>
      <c r="AV6" s="21" t="str">
        <f t="shared" ref="AV6:BD6" si="6">IF(AV7="",NA(),AV7)</f>
        <v>-</v>
      </c>
      <c r="AW6" s="21" t="str">
        <f t="shared" si="6"/>
        <v>-</v>
      </c>
      <c r="AX6" s="21" t="str">
        <f t="shared" si="6"/>
        <v>-</v>
      </c>
      <c r="AY6" s="21" t="str">
        <f t="shared" si="6"/>
        <v>-</v>
      </c>
      <c r="AZ6" s="21" t="str">
        <f t="shared" si="6"/>
        <v>-</v>
      </c>
      <c r="BA6" s="21" t="str">
        <f t="shared" si="6"/>
        <v>-</v>
      </c>
      <c r="BB6" s="21" t="str">
        <f t="shared" si="6"/>
        <v>-</v>
      </c>
      <c r="BC6" s="21">
        <f t="shared" si="6"/>
        <v>193.81</v>
      </c>
      <c r="BD6" s="21">
        <f t="shared" si="6"/>
        <v>197.34</v>
      </c>
      <c r="BE6" s="20" t="str">
        <f>IF(BE7="","",IF(BE7="-","【-】","【"&amp;SUBSTITUTE(TEXT(BE7,"#,##0.00"),"-","△")&amp;"】"))</f>
        <v>【197.34】</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113.17</v>
      </c>
      <c r="BO6" s="21">
        <f t="shared" si="7"/>
        <v>160.77000000000001</v>
      </c>
      <c r="BP6" s="20" t="str">
        <f>IF(BP7="","",IF(BP7="-","【-】","【"&amp;SUBSTITUTE(TEXT(BP7,"#,##0.00"),"-","△")&amp;"】"))</f>
        <v>【160.77】</v>
      </c>
      <c r="BQ6" s="21" t="str">
        <f>IF(BQ7="",NA(),BQ7)</f>
        <v>-</v>
      </c>
      <c r="BR6" s="21" t="str">
        <f t="shared" ref="BR6:BZ6" si="8">IF(BR7="",NA(),BR7)</f>
        <v>-</v>
      </c>
      <c r="BS6" s="21" t="str">
        <f t="shared" si="8"/>
        <v>-</v>
      </c>
      <c r="BT6" s="21">
        <f t="shared" si="8"/>
        <v>32.520000000000003</v>
      </c>
      <c r="BU6" s="21">
        <f t="shared" si="8"/>
        <v>51.35</v>
      </c>
      <c r="BV6" s="21" t="str">
        <f t="shared" si="8"/>
        <v>-</v>
      </c>
      <c r="BW6" s="21" t="str">
        <f t="shared" si="8"/>
        <v>-</v>
      </c>
      <c r="BX6" s="21" t="str">
        <f t="shared" si="8"/>
        <v>-</v>
      </c>
      <c r="BY6" s="21">
        <f t="shared" si="8"/>
        <v>31.6</v>
      </c>
      <c r="BZ6" s="21">
        <f t="shared" si="8"/>
        <v>30.19</v>
      </c>
      <c r="CA6" s="20" t="str">
        <f>IF(CA7="","",IF(CA7="-","【-】","【"&amp;SUBSTITUTE(TEXT(CA7,"#,##0.00"),"-","△")&amp;"】"))</f>
        <v>【30.19】</v>
      </c>
      <c r="CB6" s="21" t="str">
        <f>IF(CB7="",NA(),CB7)</f>
        <v>-</v>
      </c>
      <c r="CC6" s="21" t="str">
        <f t="shared" ref="CC6:CK6" si="9">IF(CC7="",NA(),CC7)</f>
        <v>-</v>
      </c>
      <c r="CD6" s="21" t="str">
        <f t="shared" si="9"/>
        <v>-</v>
      </c>
      <c r="CE6" s="21">
        <f t="shared" si="9"/>
        <v>686.45</v>
      </c>
      <c r="CF6" s="21">
        <f t="shared" si="9"/>
        <v>422.61</v>
      </c>
      <c r="CG6" s="21" t="str">
        <f t="shared" si="9"/>
        <v>-</v>
      </c>
      <c r="CH6" s="21" t="str">
        <f t="shared" si="9"/>
        <v>-</v>
      </c>
      <c r="CI6" s="21" t="str">
        <f t="shared" si="9"/>
        <v>-</v>
      </c>
      <c r="CJ6" s="21">
        <f t="shared" si="9"/>
        <v>596.92999999999995</v>
      </c>
      <c r="CK6" s="21">
        <f t="shared" si="9"/>
        <v>631.54999999999995</v>
      </c>
      <c r="CL6" s="20" t="str">
        <f>IF(CL7="","",IF(CL7="-","【-】","【"&amp;SUBSTITUTE(TEXT(CL7,"#,##0.00"),"-","△")&amp;"】"))</f>
        <v>【631.55】</v>
      </c>
      <c r="CM6" s="21" t="str">
        <f>IF(CM7="",NA(),CM7)</f>
        <v>-</v>
      </c>
      <c r="CN6" s="21" t="str">
        <f t="shared" ref="CN6:CV6" si="10">IF(CN7="",NA(),CN7)</f>
        <v>-</v>
      </c>
      <c r="CO6" s="21" t="str">
        <f t="shared" si="10"/>
        <v>-</v>
      </c>
      <c r="CP6" s="21">
        <f t="shared" si="10"/>
        <v>13.64</v>
      </c>
      <c r="CQ6" s="21">
        <f t="shared" si="10"/>
        <v>18.18</v>
      </c>
      <c r="CR6" s="21" t="str">
        <f t="shared" si="10"/>
        <v>-</v>
      </c>
      <c r="CS6" s="21" t="str">
        <f t="shared" si="10"/>
        <v>-</v>
      </c>
      <c r="CT6" s="21" t="str">
        <f t="shared" si="10"/>
        <v>-</v>
      </c>
      <c r="CU6" s="21">
        <f t="shared" si="10"/>
        <v>24.44</v>
      </c>
      <c r="CV6" s="21">
        <f t="shared" si="10"/>
        <v>25.16</v>
      </c>
      <c r="CW6" s="20" t="str">
        <f>IF(CW7="","",IF(CW7="-","【-】","【"&amp;SUBSTITUTE(TEXT(CW7,"#,##0.00"),"-","△")&amp;"】"))</f>
        <v>【25.16】</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95.52</v>
      </c>
      <c r="DG6" s="21">
        <f t="shared" si="11"/>
        <v>95.65</v>
      </c>
      <c r="DH6" s="20" t="str">
        <f>IF(DH7="","",IF(DH7="-","【-】","【"&amp;SUBSTITUTE(TEXT(DH7,"#,##0.00"),"-","△")&amp;"】"))</f>
        <v>【95.65】</v>
      </c>
      <c r="DI6" s="21" t="str">
        <f>IF(DI7="",NA(),DI7)</f>
        <v>-</v>
      </c>
      <c r="DJ6" s="21" t="str">
        <f t="shared" ref="DJ6:DR6" si="12">IF(DJ7="",NA(),DJ7)</f>
        <v>-</v>
      </c>
      <c r="DK6" s="21" t="str">
        <f t="shared" si="12"/>
        <v>-</v>
      </c>
      <c r="DL6" s="21">
        <f t="shared" si="12"/>
        <v>3.19</v>
      </c>
      <c r="DM6" s="21">
        <f t="shared" si="12"/>
        <v>6.38</v>
      </c>
      <c r="DN6" s="21" t="str">
        <f t="shared" si="12"/>
        <v>-</v>
      </c>
      <c r="DO6" s="21" t="str">
        <f t="shared" si="12"/>
        <v>-</v>
      </c>
      <c r="DP6" s="21" t="str">
        <f t="shared" si="12"/>
        <v>-</v>
      </c>
      <c r="DQ6" s="21">
        <f t="shared" si="12"/>
        <v>33.799999999999997</v>
      </c>
      <c r="DR6" s="21">
        <f t="shared" si="12"/>
        <v>36.31</v>
      </c>
      <c r="DS6" s="20" t="str">
        <f>IF(DS7="","",IF(DS7="-","【-】","【"&amp;SUBSTITUTE(TEXT(DS7,"#,##0.00"),"-","△")&amp;"】"))</f>
        <v>【36.31】</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0">
        <f t="shared" si="14"/>
        <v>0</v>
      </c>
      <c r="EN6" s="20">
        <f t="shared" si="14"/>
        <v>0</v>
      </c>
      <c r="EO6" s="20" t="str">
        <f>IF(EO7="","",IF(EO7="-","【-】","【"&amp;SUBSTITUTE(TEXT(EO7,"#,##0.00"),"-","△")&amp;"】"))</f>
        <v>【0.00】</v>
      </c>
    </row>
    <row r="7" spans="1:148" s="22" customFormat="1" x14ac:dyDescent="0.15">
      <c r="A7" s="14"/>
      <c r="B7" s="23">
        <v>2022</v>
      </c>
      <c r="C7" s="23">
        <v>73687</v>
      </c>
      <c r="D7" s="23">
        <v>46</v>
      </c>
      <c r="E7" s="23">
        <v>17</v>
      </c>
      <c r="F7" s="23">
        <v>8</v>
      </c>
      <c r="G7" s="23">
        <v>0</v>
      </c>
      <c r="H7" s="23" t="s">
        <v>96</v>
      </c>
      <c r="I7" s="23" t="s">
        <v>97</v>
      </c>
      <c r="J7" s="23" t="s">
        <v>98</v>
      </c>
      <c r="K7" s="23" t="s">
        <v>99</v>
      </c>
      <c r="L7" s="23" t="s">
        <v>100</v>
      </c>
      <c r="M7" s="23" t="s">
        <v>101</v>
      </c>
      <c r="N7" s="24" t="s">
        <v>102</v>
      </c>
      <c r="O7" s="24">
        <v>100</v>
      </c>
      <c r="P7" s="24">
        <v>0.12</v>
      </c>
      <c r="Q7" s="24">
        <v>101.15</v>
      </c>
      <c r="R7" s="24">
        <v>4180</v>
      </c>
      <c r="S7" s="24">
        <v>14176</v>
      </c>
      <c r="T7" s="24">
        <v>886.47</v>
      </c>
      <c r="U7" s="24">
        <v>15.99</v>
      </c>
      <c r="V7" s="24">
        <v>17</v>
      </c>
      <c r="W7" s="24">
        <v>0.05</v>
      </c>
      <c r="X7" s="24">
        <v>340</v>
      </c>
      <c r="Y7" s="24" t="s">
        <v>102</v>
      </c>
      <c r="Z7" s="24" t="s">
        <v>102</v>
      </c>
      <c r="AA7" s="24" t="s">
        <v>102</v>
      </c>
      <c r="AB7" s="24">
        <v>64.98</v>
      </c>
      <c r="AC7" s="24">
        <v>56.08</v>
      </c>
      <c r="AD7" s="24" t="s">
        <v>102</v>
      </c>
      <c r="AE7" s="24" t="s">
        <v>102</v>
      </c>
      <c r="AF7" s="24" t="s">
        <v>102</v>
      </c>
      <c r="AG7" s="24">
        <v>84.34</v>
      </c>
      <c r="AH7" s="24">
        <v>84.44</v>
      </c>
      <c r="AI7" s="24">
        <v>84.44</v>
      </c>
      <c r="AJ7" s="24" t="s">
        <v>102</v>
      </c>
      <c r="AK7" s="24" t="s">
        <v>102</v>
      </c>
      <c r="AL7" s="24" t="s">
        <v>102</v>
      </c>
      <c r="AM7" s="24">
        <v>207.49</v>
      </c>
      <c r="AN7" s="24">
        <v>480.42</v>
      </c>
      <c r="AO7" s="24" t="s">
        <v>102</v>
      </c>
      <c r="AP7" s="24" t="s">
        <v>102</v>
      </c>
      <c r="AQ7" s="24" t="s">
        <v>102</v>
      </c>
      <c r="AR7" s="24">
        <v>1369.17</v>
      </c>
      <c r="AS7" s="24">
        <v>1482.59</v>
      </c>
      <c r="AT7" s="24">
        <v>1482.59</v>
      </c>
      <c r="AU7" s="24" t="s">
        <v>102</v>
      </c>
      <c r="AV7" s="24" t="s">
        <v>102</v>
      </c>
      <c r="AW7" s="24" t="s">
        <v>102</v>
      </c>
      <c r="AX7" s="24" t="s">
        <v>102</v>
      </c>
      <c r="AY7" s="24" t="s">
        <v>102</v>
      </c>
      <c r="AZ7" s="24" t="s">
        <v>102</v>
      </c>
      <c r="BA7" s="24" t="s">
        <v>102</v>
      </c>
      <c r="BB7" s="24" t="s">
        <v>102</v>
      </c>
      <c r="BC7" s="24">
        <v>193.81</v>
      </c>
      <c r="BD7" s="24">
        <v>197.34</v>
      </c>
      <c r="BE7" s="24">
        <v>197.34</v>
      </c>
      <c r="BF7" s="24" t="s">
        <v>102</v>
      </c>
      <c r="BG7" s="24" t="s">
        <v>102</v>
      </c>
      <c r="BH7" s="24" t="s">
        <v>102</v>
      </c>
      <c r="BI7" s="24">
        <v>0</v>
      </c>
      <c r="BJ7" s="24">
        <v>0</v>
      </c>
      <c r="BK7" s="24" t="s">
        <v>102</v>
      </c>
      <c r="BL7" s="24" t="s">
        <v>102</v>
      </c>
      <c r="BM7" s="24" t="s">
        <v>102</v>
      </c>
      <c r="BN7" s="24">
        <v>113.17</v>
      </c>
      <c r="BO7" s="24">
        <v>160.77000000000001</v>
      </c>
      <c r="BP7" s="24">
        <v>160.77000000000001</v>
      </c>
      <c r="BQ7" s="24" t="s">
        <v>102</v>
      </c>
      <c r="BR7" s="24" t="s">
        <v>102</v>
      </c>
      <c r="BS7" s="24" t="s">
        <v>102</v>
      </c>
      <c r="BT7" s="24">
        <v>32.520000000000003</v>
      </c>
      <c r="BU7" s="24">
        <v>51.35</v>
      </c>
      <c r="BV7" s="24" t="s">
        <v>102</v>
      </c>
      <c r="BW7" s="24" t="s">
        <v>102</v>
      </c>
      <c r="BX7" s="24" t="s">
        <v>102</v>
      </c>
      <c r="BY7" s="24">
        <v>31.6</v>
      </c>
      <c r="BZ7" s="24">
        <v>30.19</v>
      </c>
      <c r="CA7" s="24">
        <v>30.19</v>
      </c>
      <c r="CB7" s="24" t="s">
        <v>102</v>
      </c>
      <c r="CC7" s="24" t="s">
        <v>102</v>
      </c>
      <c r="CD7" s="24" t="s">
        <v>102</v>
      </c>
      <c r="CE7" s="24">
        <v>686.45</v>
      </c>
      <c r="CF7" s="24">
        <v>422.61</v>
      </c>
      <c r="CG7" s="24" t="s">
        <v>102</v>
      </c>
      <c r="CH7" s="24" t="s">
        <v>102</v>
      </c>
      <c r="CI7" s="24" t="s">
        <v>102</v>
      </c>
      <c r="CJ7" s="24">
        <v>596.92999999999995</v>
      </c>
      <c r="CK7" s="24">
        <v>631.54999999999995</v>
      </c>
      <c r="CL7" s="24">
        <v>631.54999999999995</v>
      </c>
      <c r="CM7" s="24" t="s">
        <v>102</v>
      </c>
      <c r="CN7" s="24" t="s">
        <v>102</v>
      </c>
      <c r="CO7" s="24" t="s">
        <v>102</v>
      </c>
      <c r="CP7" s="24">
        <v>13.64</v>
      </c>
      <c r="CQ7" s="24">
        <v>18.18</v>
      </c>
      <c r="CR7" s="24" t="s">
        <v>102</v>
      </c>
      <c r="CS7" s="24" t="s">
        <v>102</v>
      </c>
      <c r="CT7" s="24" t="s">
        <v>102</v>
      </c>
      <c r="CU7" s="24">
        <v>24.44</v>
      </c>
      <c r="CV7" s="24">
        <v>25.16</v>
      </c>
      <c r="CW7" s="24">
        <v>25.16</v>
      </c>
      <c r="CX7" s="24" t="s">
        <v>102</v>
      </c>
      <c r="CY7" s="24" t="s">
        <v>102</v>
      </c>
      <c r="CZ7" s="24" t="s">
        <v>102</v>
      </c>
      <c r="DA7" s="24">
        <v>100</v>
      </c>
      <c r="DB7" s="24">
        <v>100</v>
      </c>
      <c r="DC7" s="24" t="s">
        <v>102</v>
      </c>
      <c r="DD7" s="24" t="s">
        <v>102</v>
      </c>
      <c r="DE7" s="24" t="s">
        <v>102</v>
      </c>
      <c r="DF7" s="24">
        <v>95.52</v>
      </c>
      <c r="DG7" s="24">
        <v>95.65</v>
      </c>
      <c r="DH7" s="24">
        <v>95.65</v>
      </c>
      <c r="DI7" s="24" t="s">
        <v>102</v>
      </c>
      <c r="DJ7" s="24" t="s">
        <v>102</v>
      </c>
      <c r="DK7" s="24" t="s">
        <v>102</v>
      </c>
      <c r="DL7" s="24">
        <v>3.19</v>
      </c>
      <c r="DM7" s="24">
        <v>6.38</v>
      </c>
      <c r="DN7" s="24" t="s">
        <v>102</v>
      </c>
      <c r="DO7" s="24" t="s">
        <v>102</v>
      </c>
      <c r="DP7" s="24" t="s">
        <v>102</v>
      </c>
      <c r="DQ7" s="24">
        <v>33.799999999999997</v>
      </c>
      <c r="DR7" s="24">
        <v>36.31</v>
      </c>
      <c r="DS7" s="24">
        <v>36.31</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yamauchi-yamato</cp:lastModifiedBy>
  <cp:lastPrinted>2024-01-28T23:45:16Z</cp:lastPrinted>
  <dcterms:created xsi:type="dcterms:W3CDTF">2023-12-12T01:06:09Z</dcterms:created>
  <dcterms:modified xsi:type="dcterms:W3CDTF">2024-01-28T23:45:17Z</dcterms:modified>
  <cp:category/>
</cp:coreProperties>
</file>