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B870C4F7-CA70-4CA2-8E6C-4AB0D1D7C819}" xr6:coauthVersionLast="47" xr6:coauthVersionMax="47" xr10:uidLastSave="{00000000-0000-0000-0000-000000000000}"/>
  <workbookProtection workbookAlgorithmName="SHA-512" workbookHashValue="BJohYPidpZTjqAbPopL4ILtUP0bzL5Vzb1VLbl94kdUXxzksSbc5XcCCKZZtH7ZxqB/L4APmBMZNICYGd2UdXw==" workbookSaltValue="MxJ1gv7RtmQ6u6E59FfSd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<sst xmlns="http://schemas.openxmlformats.org/spreadsheetml/2006/main" count="297" uniqueCount="116">
  <si>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</si>
  <si>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</si>
  <si>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</si>
  <si>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</si>
  <si>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</si>
  <si>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</si>
  <si>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</si>
  <si>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</si>
  <si>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</si>
  <si>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</si>
  <si>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</si>
  <si>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</si>
  <si>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</si>
  <si>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</si>
  <si>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</si>
  <si>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</si>
  <si>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</si>
  <si>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</si>
  <si>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</si>
  <si>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</si>
  <si>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</si>
  <si>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</si>
  <si>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</si>
  <si>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</si>
  <si>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</si>
  <si>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</si>
  <si>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</si>
  <si>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</si>
  <si>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</si>
  <si>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</si>
  <si>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</si>
  <si>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</si>
  <si>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</si>
  <si>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</si>
  <si>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</si>
  <si>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</si>
  <si>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</si>
  <si>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</si>
  <si>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</si>
  <si>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</si>
  <si>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</si>
  <si>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</si>
  <si>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</si>
  <si>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</si>
  <si>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</si>
  <si>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</si>
  <si>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</si>
  <si>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</si>
  <si>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</si>
  <si>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</si>
  <si>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</si>
  <si>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</si>
  <si>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</si>
  <si>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</si>
  <si>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</si>
  <si>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</si>
  <si>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</si>
  <si>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</si>
  <si>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</si>
  <si>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</si>
  <si>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</si>
  <si>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</si>
  <si>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</si>
  <si>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</si>
  <si>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</si>
  <si>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</si>
  <si>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</si>
  <si>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</si>
  <si>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</si>
  <si>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</si>
  <si>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</si>
  <si>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</si>
  <si>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</si>
  <si>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</si>
  <si>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</si>
  <si>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</si>
  <si>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</si>
  <si>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</si>
  <si>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</si>
  <si>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</si>
  <si>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</si>
  <si>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</si>
  <si>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</si>
  <si>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</si>
  <si>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</si>
  <si>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</si>
  <si>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</si>
  <si>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</si>
  <si>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</si>
  <si>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</si>
  <si>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</si>
  <si>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</si>
  <si>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</si>
  <si>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</si>
  <si>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</si>
  <si>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</si>
  <si>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</si>
  <si>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</si>
  <si>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</si>
  <si>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</si>
  <si>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</si>
  <si>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</si>
  <si>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</si>
  <si>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</si>
  <si>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</si>
  <si>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</si>
  <si>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</si>
  <si>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</si>
  <si>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</si>
  <si>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</si>
  <si>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</si>
  <si>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</si>
  <si>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</si>
  <si>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収益面については、人口減少に伴う有収水量の減少により、下水道使用料の減少が懸念されます。
　費用面については、管路施設等の整備については完了しているものの、施設の老朽化に伴う更新や故障・破損に伴う修繕費用の増加が見込まれます。
　限られた財源の中でいかに収支のバランスを踏まえ、最適な規模で合理的な施設更新を進めることができるかが重要な課題となります。
　安定した経営を行うためにも、使用料改定を視野に入れた経営戦略の見直しを行うなど、長期的な経営改善が必要です。</t>
    <rPh sb="38" eb="40">
      <t>ケネン</t>
    </rPh>
    <phoneticPr fontId="4"/>
  </si>
  <si>
    <t xml:space="preserve">　現在のところ管路の破損や老朽化による道路陥没等の報告はありません。
　一方で、下水道処理施設は、供用開始してから20年以上が経過しており、機械・器具設備の老朽化による修繕・更新費用がさらに増加すると見込まれることから、計画的な施設・設備の改築や更新を行っていく必要があります。
</t>
    <rPh sb="60" eb="62">
      <t>イジョウ</t>
    </rPh>
    <rPh sb="84" eb="86">
      <t>シュウゼン</t>
    </rPh>
    <phoneticPr fontId="4"/>
  </si>
  <si>
    <t xml:space="preserve">　林業排水事業は施設規模が小さく、接続人口が１名増減しただけで各経営指標に大きな変動が見られます。
　『①経常収支比率』は、前年度と比較して有収水量が若干向上した影響により、単年度収支で黒字となり、『②累積欠損金比率』や『⑤経費回収率』、『⑥汚水処理原価』も若干の改善が見られました。
　『③流動比率』が100％を下回っていますが、企業債償還金については一般会計からの繰入により補填されるため、経営に大きな影響はないと見込んでいます。
　『⑦施設利用率』は、人口減少により整備当初に比べ過大なスペックとなっていることを示していることから、ダウンサイジングを進めるなどの改善が必要です。
　『⑧水洗化率』は、面整備が完了しており、接続人口と処理区域内人口が同様の割合で減少傾向にあることから、ほぼ横ばいで推移すると見込んでいます。
</t>
    <rPh sb="1" eb="3">
      <t>リンギョウ</t>
    </rPh>
    <rPh sb="24" eb="26">
      <t>ゾウゲン</t>
    </rPh>
    <rPh sb="54" eb="56">
      <t>ケイジョウ</t>
    </rPh>
    <rPh sb="56" eb="58">
      <t>シュウシ</t>
    </rPh>
    <rPh sb="63" eb="66">
      <t>ゼンネンド</t>
    </rPh>
    <rPh sb="67" eb="69">
      <t>ヒカク</t>
    </rPh>
    <rPh sb="71" eb="73">
      <t>ユウシュウ</t>
    </rPh>
    <rPh sb="73" eb="75">
      <t>スイリョウ</t>
    </rPh>
    <rPh sb="76" eb="78">
      <t>ジャッカン</t>
    </rPh>
    <rPh sb="78" eb="80">
      <t>コウジョウ</t>
    </rPh>
    <rPh sb="82" eb="84">
      <t>エイキョウ</t>
    </rPh>
    <rPh sb="88" eb="91">
      <t>タンネンド</t>
    </rPh>
    <rPh sb="91" eb="93">
      <t>シュウシ</t>
    </rPh>
    <rPh sb="94" eb="96">
      <t>クロジ</t>
    </rPh>
    <rPh sb="130" eb="132">
      <t>ジャッカン</t>
    </rPh>
    <rPh sb="133" eb="135">
      <t>カイゼン</t>
    </rPh>
    <rPh sb="136" eb="137">
      <t>ミ</t>
    </rPh>
    <rPh sb="191" eb="193">
      <t>ホテン</t>
    </rPh>
    <rPh sb="199" eb="201">
      <t>ケイエイ</t>
    </rPh>
    <rPh sb="202" eb="203">
      <t>オオ</t>
    </rPh>
    <rPh sb="205" eb="207">
      <t>エイキョウ</t>
    </rPh>
    <rPh sb="211" eb="21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</si>
</sst>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C0-4DE0-9211-C79D3FD124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FC0-4DE0-9211-C79D3FD124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21.95</c:v>
                </c:pt>
                <c:pt idx="4">
                  <c:v>14.63</c:v>
                </c:pt>
              </c:numCache>
            </c:numRef>
          </c:val>
          <c:extLst>
            <c:ext xmlns:c16="http://schemas.microsoft.com/office/drawing/2014/chart" uri="{C3380CC4-5D6E-409C-BE32-E72D297353CC}">
              <c16:uniqueId val="{00000000-0849-4CA5-B7F8-394107FD34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39.770000000000003</c:v>
                </c:pt>
                <c:pt idx="4">
                  <c:v>38.96</c:v>
                </c:pt>
              </c:numCache>
            </c:numRef>
          </c:val>
          <c:smooth val="0"/>
          <c:extLst>
            <c:ext xmlns:c16="http://schemas.microsoft.com/office/drawing/2014/chart" uri="{C3380CC4-5D6E-409C-BE32-E72D297353CC}">
              <c16:uniqueId val="{00000001-0849-4CA5-B7F8-394107FD34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88.57</c:v>
                </c:pt>
                <c:pt idx="4">
                  <c:v>88.57</c:v>
                </c:pt>
              </c:numCache>
            </c:numRef>
          </c:val>
          <c:extLst>
            <c:ext xmlns:c16="http://schemas.microsoft.com/office/drawing/2014/chart" uri="{C3380CC4-5D6E-409C-BE32-E72D297353CC}">
              <c16:uniqueId val="{00000000-A799-42AB-9370-E444D9DD99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91.64</c:v>
                </c:pt>
                <c:pt idx="4">
                  <c:v>91.6</c:v>
                </c:pt>
              </c:numCache>
            </c:numRef>
          </c:val>
          <c:smooth val="0"/>
          <c:extLst>
            <c:ext xmlns:c16="http://schemas.microsoft.com/office/drawing/2014/chart" uri="{C3380CC4-5D6E-409C-BE32-E72D297353CC}">
              <c16:uniqueId val="{00000001-A799-42AB-9370-E444D9DD99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96.62</c:v>
                </c:pt>
                <c:pt idx="4">
                  <c:v>100.41</c:v>
                </c:pt>
              </c:numCache>
            </c:numRef>
          </c:val>
          <c:extLst>
            <c:ext xmlns:c16="http://schemas.microsoft.com/office/drawing/2014/chart" uri="{C3380CC4-5D6E-409C-BE32-E72D297353CC}">
              <c16:uniqueId val="{00000000-A473-4845-BE1B-1EF6FBB95FD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94.43</c:v>
                </c:pt>
                <c:pt idx="4">
                  <c:v>101.18</c:v>
                </c:pt>
              </c:numCache>
            </c:numRef>
          </c:val>
          <c:smooth val="0"/>
          <c:extLst>
            <c:ext xmlns:c16="http://schemas.microsoft.com/office/drawing/2014/chart" uri="{C3380CC4-5D6E-409C-BE32-E72D297353CC}">
              <c16:uniqueId val="{00000001-A473-4845-BE1B-1EF6FBB95FD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3</c:v>
                </c:pt>
                <c:pt idx="4">
                  <c:v>5.99</c:v>
                </c:pt>
              </c:numCache>
            </c:numRef>
          </c:val>
          <c:extLst>
            <c:ext xmlns:c16="http://schemas.microsoft.com/office/drawing/2014/chart" uri="{C3380CC4-5D6E-409C-BE32-E72D297353CC}">
              <c16:uniqueId val="{00000000-E38F-4085-8896-3B0000F9DA7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36.130000000000003</c:v>
                </c:pt>
                <c:pt idx="4">
                  <c:v>38.409999999999997</c:v>
                </c:pt>
              </c:numCache>
            </c:numRef>
          </c:val>
          <c:smooth val="0"/>
          <c:extLst>
            <c:ext xmlns:c16="http://schemas.microsoft.com/office/drawing/2014/chart" uri="{C3380CC4-5D6E-409C-BE32-E72D297353CC}">
              <c16:uniqueId val="{00000001-E38F-4085-8896-3B0000F9DA7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48-4D50-8EF2-0B3133666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F48-4D50-8EF2-0B3133666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15.53</c:v>
                </c:pt>
                <c:pt idx="4">
                  <c:v>13.25</c:v>
                </c:pt>
              </c:numCache>
            </c:numRef>
          </c:val>
          <c:extLst>
            <c:ext xmlns:c16="http://schemas.microsoft.com/office/drawing/2014/chart" uri="{C3380CC4-5D6E-409C-BE32-E72D297353CC}">
              <c16:uniqueId val="{00000000-C1CF-4BC2-BAEC-1D6470E2B9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528.12</c:v>
                </c:pt>
                <c:pt idx="4">
                  <c:v>533.38</c:v>
                </c:pt>
              </c:numCache>
            </c:numRef>
          </c:val>
          <c:smooth val="0"/>
          <c:extLst>
            <c:ext xmlns:c16="http://schemas.microsoft.com/office/drawing/2014/chart" uri="{C3380CC4-5D6E-409C-BE32-E72D297353CC}">
              <c16:uniqueId val="{00000001-C1CF-4BC2-BAEC-1D6470E2B9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44.75</c:v>
                </c:pt>
                <c:pt idx="4">
                  <c:v>40.39</c:v>
                </c:pt>
              </c:numCache>
            </c:numRef>
          </c:val>
          <c:extLst>
            <c:ext xmlns:c16="http://schemas.microsoft.com/office/drawing/2014/chart" uri="{C3380CC4-5D6E-409C-BE32-E72D297353CC}">
              <c16:uniqueId val="{00000000-F985-4886-81F1-B35A12D616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15.34</c:v>
                </c:pt>
                <c:pt idx="4">
                  <c:v>1.22</c:v>
                </c:pt>
              </c:numCache>
            </c:numRef>
          </c:val>
          <c:smooth val="0"/>
          <c:extLst>
            <c:ext xmlns:c16="http://schemas.microsoft.com/office/drawing/2014/chart" uri="{C3380CC4-5D6E-409C-BE32-E72D297353CC}">
              <c16:uniqueId val="{00000001-F985-4886-81F1-B35A12D616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8EC-4137-A852-DA136717BB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254.5</c:v>
                </c:pt>
                <c:pt idx="4">
                  <c:v>365.75</c:v>
                </c:pt>
              </c:numCache>
            </c:numRef>
          </c:val>
          <c:smooth val="0"/>
          <c:extLst>
            <c:ext xmlns:c16="http://schemas.microsoft.com/office/drawing/2014/chart" uri="{C3380CC4-5D6E-409C-BE32-E72D297353CC}">
              <c16:uniqueId val="{00000001-D8EC-4137-A852-DA136717BB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89.47</c:v>
                </c:pt>
                <c:pt idx="4">
                  <c:v>94.08</c:v>
                </c:pt>
              </c:numCache>
            </c:numRef>
          </c:val>
          <c:extLst>
            <c:ext xmlns:c16="http://schemas.microsoft.com/office/drawing/2014/chart" uri="{C3380CC4-5D6E-409C-BE32-E72D297353CC}">
              <c16:uniqueId val="{00000000-D3EA-4A0D-ADD7-AEA759BAD1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36.1</c:v>
                </c:pt>
                <c:pt idx="4">
                  <c:v>35.5</c:v>
                </c:pt>
              </c:numCache>
            </c:numRef>
          </c:val>
          <c:smooth val="0"/>
          <c:extLst>
            <c:ext xmlns:c16="http://schemas.microsoft.com/office/drawing/2014/chart" uri="{C3380CC4-5D6E-409C-BE32-E72D297353CC}">
              <c16:uniqueId val="{00000001-D3EA-4A0D-ADD7-AEA759BAD1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233.51</c:v>
                </c:pt>
                <c:pt idx="4">
                  <c:v>217.63</c:v>
                </c:pt>
              </c:numCache>
            </c:numRef>
          </c:val>
          <c:extLst>
            <c:ext xmlns:c16="http://schemas.microsoft.com/office/drawing/2014/chart" uri="{C3380CC4-5D6E-409C-BE32-E72D297353CC}">
              <c16:uniqueId val="{00000000-C17A-434C-A741-1BC0D209330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529.77</c:v>
                </c:pt>
                <c:pt idx="4">
                  <c:v>523.41999999999996</c:v>
                </c:pt>
              </c:numCache>
            </c:numRef>
          </c:val>
          <c:smooth val="0"/>
          <c:extLst>
            <c:ext xmlns:c16="http://schemas.microsoft.com/office/drawing/2014/chart" uri="{C3380CC4-5D6E-409C-BE32-E72D297353CC}">
              <c16:uniqueId val="{00000001-C17A-434C-A741-1BC0D209330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【395.81】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林業集落排水</v>
      </c>
      <c r="Q8" s="65"/>
      <c r="R8" s="65"/>
      <c r="S8" s="65"/>
      <c r="T8" s="65"/>
      <c r="U8" s="65"/>
      <c r="V8" s="65"/>
      <c r="W8" s="65" t="str">
        <f>データ!L6</f>
        <v>G2</v>
      </c>
      <c r="X8" s="65"/>
      <c r="Y8" s="65"/>
      <c r="Z8" s="65"/>
      <c r="AA8" s="65"/>
      <c r="AB8" s="65"/>
      <c r="AC8" s="65"/>
      <c r="AD8" s="66" t="str">
        <f>データ!$M$6</f>
        <v>非設置</v>
      </c>
      <c r="AE8" s="66"/>
      <c r="AF8" s="66"/>
      <c r="AG8" s="66"/>
      <c r="AH8" s="66"/>
      <c r="AI8" s="66"/>
      <c r="AJ8" s="66"/>
      <c r="AK8" s="3"/>
      <c r="AL8" s="45">
        <f>データ!S6</f>
        <v>14176</v>
      </c>
      <c r="AM8" s="45"/>
      <c r="AN8" s="45"/>
      <c r="AO8" s="45"/>
      <c r="AP8" s="45"/>
      <c r="AQ8" s="45"/>
      <c r="AR8" s="45"/>
      <c r="AS8" s="45"/>
      <c r="AT8" s="46">
        <f>データ!T6</f>
        <v>886.47</v>
      </c>
      <c r="AU8" s="46"/>
      <c r="AV8" s="46"/>
      <c r="AW8" s="46"/>
      <c r="AX8" s="46"/>
      <c r="AY8" s="46"/>
      <c r="AZ8" s="46"/>
      <c r="BA8" s="46"/>
      <c r="BB8" s="46">
        <f>データ!U6</f>
        <v>15.99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86.61</v>
      </c>
      <c r="J10" s="46"/>
      <c r="K10" s="46"/>
      <c r="L10" s="46"/>
      <c r="M10" s="46"/>
      <c r="N10" s="46"/>
      <c r="O10" s="46"/>
      <c r="P10" s="46">
        <f>データ!P6</f>
        <v>0.25</v>
      </c>
      <c r="Q10" s="46"/>
      <c r="R10" s="46"/>
      <c r="S10" s="46"/>
      <c r="T10" s="46"/>
      <c r="U10" s="46"/>
      <c r="V10" s="46"/>
      <c r="W10" s="46">
        <f>データ!Q6</f>
        <v>87.85</v>
      </c>
      <c r="X10" s="46"/>
      <c r="Y10" s="46"/>
      <c r="Z10" s="46"/>
      <c r="AA10" s="46"/>
      <c r="AB10" s="46"/>
      <c r="AC10" s="46"/>
      <c r="AD10" s="45">
        <f>データ!R6</f>
        <v>4180</v>
      </c>
      <c r="AE10" s="45"/>
      <c r="AF10" s="45"/>
      <c r="AG10" s="45"/>
      <c r="AH10" s="45"/>
      <c r="AI10" s="45"/>
      <c r="AJ10" s="45"/>
      <c r="AK10" s="2"/>
      <c r="AL10" s="45">
        <f>データ!V6</f>
        <v>35</v>
      </c>
      <c r="AM10" s="45"/>
      <c r="AN10" s="45"/>
      <c r="AO10" s="45"/>
      <c r="AP10" s="45"/>
      <c r="AQ10" s="45"/>
      <c r="AR10" s="45"/>
      <c r="AS10" s="45"/>
      <c r="AT10" s="46">
        <f>データ!W6</f>
        <v>0.02</v>
      </c>
      <c r="AU10" s="46"/>
      <c r="AV10" s="46"/>
      <c r="AW10" s="46"/>
      <c r="AX10" s="46"/>
      <c r="AY10" s="46"/>
      <c r="AZ10" s="46"/>
      <c r="BA10" s="46"/>
      <c r="BB10" s="46">
        <f>データ!X6</f>
        <v>1750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【101.18】</v>
      </c>
      <c r="F85" s="12" t="str">
        <f>データ!AT6</f>
        <v>【533.38】</v>
      </c>
      <c r="G85" s="12" t="str">
        <f>データ!BE6</f>
        <v>【1.22】</v>
      </c>
      <c r="H85" s="12" t="str">
        <f>データ!BP6</f>
        <v>【395.81】</v>
      </c>
      <c r="I85" s="12" t="str">
        <f>データ!CA6</f>
        <v>【34.97】</v>
      </c>
      <c r="J85" s="12" t="str">
        <f>データ!CL6</f>
        <v>【526.99】</v>
      </c>
      <c r="K85" s="12" t="str">
        <f>データ!CW6</f>
        <v>【39.37】</v>
      </c>
      <c r="L85" s="12" t="str">
        <f>データ!DH6</f>
        <v>【90.91】</v>
      </c>
      <c r="M85" s="12" t="str">
        <f>データ!DS6</f>
        <v>【38.41】</v>
      </c>
      <c r="N85" s="12" t="str">
        <f>データ!ED6</f>
        <v>【0.00】</v>
      </c>
      <c r="O85" s="12" t="str">
        <f>データ!EO6</f>
        <v>【0.00】</v>
      </c>
    </row>
  </sheetData>
  <sheetProtection algorithmName="SHA-512" hashValue="eb663qqXhgC4jmeprLVM+7FzoXztrd7Fpb/qoV7H1glpSjj68R57ZodCsTZxVqK1j0acIjQTx37Gp7Vgxs7X6Q==" saltValue="XL3dIS8alQKDG2kC+YCp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73687</v>
      </c>
      <c r="D6" s="19">
        <f t="shared" si="3"/>
        <v>46</v>
      </c>
      <c r="E6" s="19">
        <f t="shared" si="3"/>
        <v>17</v>
      </c>
      <c r="F6" s="19">
        <f t="shared" si="3"/>
        <v>7</v>
      </c>
      <c r="G6" s="19">
        <f t="shared" si="3"/>
        <v>0</v>
      </c>
      <c r="H6" s="19" t="str">
        <f t="shared" si="3"/>
        <v>福島県　南会津町</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86.61</v>
      </c>
      <c r="P6" s="20">
        <f t="shared" si="3"/>
        <v>0.25</v>
      </c>
      <c r="Q6" s="20">
        <f t="shared" si="3"/>
        <v>87.85</v>
      </c>
      <c r="R6" s="20">
        <f t="shared" si="3"/>
        <v>4180</v>
      </c>
      <c r="S6" s="20">
        <f t="shared" si="3"/>
        <v>14176</v>
      </c>
      <c r="T6" s="20">
        <f t="shared" si="3"/>
        <v>886.47</v>
      </c>
      <c r="U6" s="20">
        <f t="shared" si="3"/>
        <v>15.99</v>
      </c>
      <c r="V6" s="20">
        <f t="shared" si="3"/>
        <v>35</v>
      </c>
      <c r="W6" s="20">
        <f t="shared" si="3"/>
        <v>0.02</v>
      </c>
      <c r="X6" s="20">
        <f t="shared" si="3"/>
        <v>1750</v>
      </c>
      <c r="Y6" s="21" t="str">
        <f>IF(Y7="",NA(),Y7)</f>
        <v>-</v>
      </c>
      <c r="Z6" s="21" t="str">
        <f t="shared" ref="Z6:AH6" si="4">IF(Z7="",NA(),Z7)</f>
        <v>-</v>
      </c>
      <c r="AA6" s="21" t="str">
        <f t="shared" si="4"/>
        <v>-</v>
      </c>
      <c r="AB6" s="21">
        <f t="shared" si="4"/>
        <v>96.62</v>
      </c>
      <c r="AC6" s="21">
        <f t="shared" si="4"/>
        <v>100.41</v>
      </c>
      <c r="AD6" s="21" t="str">
        <f t="shared" si="4"/>
        <v>-</v>
      </c>
      <c r="AE6" s="21" t="str">
        <f t="shared" si="4"/>
        <v>-</v>
      </c>
      <c r="AF6" s="21" t="str">
        <f t="shared" si="4"/>
        <v>-</v>
      </c>
      <c r="AG6" s="21">
        <f t="shared" si="4"/>
        <v>94.43</v>
      </c>
      <c r="AH6" s="21">
        <f t="shared" si="4"/>
        <v>101.18</v>
      </c>
      <c r="AI6" s="20" t="str">
        <f>IF(AI7="","",IF(AI7="-","【-】","【"&amp;SUBSTITUTE(TEXT(AI7,"#,##0.00"),"-","△")&amp;"】"))</f>
        <v>【101.18】</v>
      </c>
      <c r="AJ6" s="21" t="str">
        <f>IF(AJ7="",NA(),AJ7)</f>
        <v>-</v>
      </c>
      <c r="AK6" s="21" t="str">
        <f t="shared" ref="AK6:AS6" si="5">IF(AK7="",NA(),AK7)</f>
        <v>-</v>
      </c>
      <c r="AL6" s="21" t="str">
        <f t="shared" si="5"/>
        <v>-</v>
      </c>
      <c r="AM6" s="21">
        <f t="shared" si="5"/>
        <v>15.53</v>
      </c>
      <c r="AN6" s="21">
        <f t="shared" si="5"/>
        <v>13.25</v>
      </c>
      <c r="AO6" s="21" t="str">
        <f t="shared" si="5"/>
        <v>-</v>
      </c>
      <c r="AP6" s="21" t="str">
        <f t="shared" si="5"/>
        <v>-</v>
      </c>
      <c r="AQ6" s="21" t="str">
        <f t="shared" si="5"/>
        <v>-</v>
      </c>
      <c r="AR6" s="21">
        <f t="shared" si="5"/>
        <v>528.12</v>
      </c>
      <c r="AS6" s="21">
        <f t="shared" si="5"/>
        <v>533.38</v>
      </c>
      <c r="AT6" s="20" t="str">
        <f>IF(AT7="","",IF(AT7="-","【-】","【"&amp;SUBSTITUTE(TEXT(AT7,"#,##0.00"),"-","△")&amp;"】"))</f>
        <v>【533.38】</v>
      </c>
      <c r="AU6" s="21" t="str">
        <f>IF(AU7="",NA(),AU7)</f>
        <v>-</v>
      </c>
      <c r="AV6" s="21" t="str">
        <f t="shared" ref="AV6:BD6" si="6">IF(AV7="",NA(),AV7)</f>
        <v>-</v>
      </c>
      <c r="AW6" s="21" t="str">
        <f t="shared" si="6"/>
        <v>-</v>
      </c>
      <c r="AX6" s="21">
        <f t="shared" si="6"/>
        <v>44.75</v>
      </c>
      <c r="AY6" s="21">
        <f t="shared" si="6"/>
        <v>40.39</v>
      </c>
      <c r="AZ6" s="21" t="str">
        <f t="shared" si="6"/>
        <v>-</v>
      </c>
      <c r="BA6" s="21" t="str">
        <f t="shared" si="6"/>
        <v>-</v>
      </c>
      <c r="BB6" s="21" t="str">
        <f t="shared" si="6"/>
        <v>-</v>
      </c>
      <c r="BC6" s="21">
        <f t="shared" si="6"/>
        <v>15.34</v>
      </c>
      <c r="BD6" s="21">
        <f t="shared" si="6"/>
        <v>1.22</v>
      </c>
      <c r="BE6" s="20" t="str">
        <f>IF(BE7="","",IF(BE7="-","【-】","【"&amp;SUBSTITUTE(TEXT(BE7,"#,##0.00"),"-","△")&amp;"】"))</f>
        <v>【1.22】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254.5</v>
      </c>
      <c r="BO6" s="21">
        <f t="shared" si="7"/>
        <v>365.75</v>
      </c>
      <c r="BP6" s="20" t="str">
        <f>IF(BP7="","",IF(BP7="-","【-】","【"&amp;SUBSTITUTE(TEXT(BP7,"#,##0.00"),"-","△")&amp;"】"))</f>
        <v>【395.81】</v>
      </c>
      <c r="BQ6" s="21" t="str">
        <f>IF(BQ7="",NA(),BQ7)</f>
        <v>-</v>
      </c>
      <c r="BR6" s="21" t="str">
        <f t="shared" ref="BR6:BZ6" si="8">IF(BR7="",NA(),BR7)</f>
        <v>-</v>
      </c>
      <c r="BS6" s="21" t="str">
        <f t="shared" si="8"/>
        <v>-</v>
      </c>
      <c r="BT6" s="21">
        <f t="shared" si="8"/>
        <v>89.47</v>
      </c>
      <c r="BU6" s="21">
        <f t="shared" si="8"/>
        <v>94.08</v>
      </c>
      <c r="BV6" s="21" t="str">
        <f t="shared" si="8"/>
        <v>-</v>
      </c>
      <c r="BW6" s="21" t="str">
        <f t="shared" si="8"/>
        <v>-</v>
      </c>
      <c r="BX6" s="21" t="str">
        <f t="shared" si="8"/>
        <v>-</v>
      </c>
      <c r="BY6" s="21">
        <f t="shared" si="8"/>
        <v>36.1</v>
      </c>
      <c r="BZ6" s="21">
        <f t="shared" si="8"/>
        <v>35.5</v>
      </c>
      <c r="CA6" s="20" t="str">
        <f>IF(CA7="","",IF(CA7="-","【-】","【"&amp;SUBSTITUTE(TEXT(CA7,"#,##0.00"),"-","△")&amp;"】"))</f>
        <v>【34.97】</v>
      </c>
      <c r="CB6" s="21" t="str">
        <f>IF(CB7="",NA(),CB7)</f>
        <v>-</v>
      </c>
      <c r="CC6" s="21" t="str">
        <f t="shared" ref="CC6:CK6" si="9">IF(CC7="",NA(),CC7)</f>
        <v>-</v>
      </c>
      <c r="CD6" s="21" t="str">
        <f t="shared" si="9"/>
        <v>-</v>
      </c>
      <c r="CE6" s="21">
        <f t="shared" si="9"/>
        <v>233.51</v>
      </c>
      <c r="CF6" s="21">
        <f t="shared" si="9"/>
        <v>217.63</v>
      </c>
      <c r="CG6" s="21" t="str">
        <f t="shared" si="9"/>
        <v>-</v>
      </c>
      <c r="CH6" s="21" t="str">
        <f t="shared" si="9"/>
        <v>-</v>
      </c>
      <c r="CI6" s="21" t="str">
        <f t="shared" si="9"/>
        <v>-</v>
      </c>
      <c r="CJ6" s="21">
        <f t="shared" si="9"/>
        <v>529.77</v>
      </c>
      <c r="CK6" s="21">
        <f t="shared" si="9"/>
        <v>523.41999999999996</v>
      </c>
      <c r="CL6" s="20" t="str">
        <f>IF(CL7="","",IF(CL7="-","【-】","【"&amp;SUBSTITUTE(TEXT(CL7,"#,##0.00"),"-","△")&amp;"】"))</f>
        <v>【526.99】</v>
      </c>
      <c r="CM6" s="21" t="str">
        <f>IF(CM7="",NA(),CM7)</f>
        <v>-</v>
      </c>
      <c r="CN6" s="21" t="str">
        <f t="shared" ref="CN6:CV6" si="10">IF(CN7="",NA(),CN7)</f>
        <v>-</v>
      </c>
      <c r="CO6" s="21" t="str">
        <f t="shared" si="10"/>
        <v>-</v>
      </c>
      <c r="CP6" s="21">
        <f t="shared" si="10"/>
        <v>21.95</v>
      </c>
      <c r="CQ6" s="21">
        <f t="shared" si="10"/>
        <v>14.63</v>
      </c>
      <c r="CR6" s="21" t="str">
        <f t="shared" si="10"/>
        <v>-</v>
      </c>
      <c r="CS6" s="21" t="str">
        <f t="shared" si="10"/>
        <v>-</v>
      </c>
      <c r="CT6" s="21" t="str">
        <f t="shared" si="10"/>
        <v>-</v>
      </c>
      <c r="CU6" s="21">
        <f t="shared" si="10"/>
        <v>39.770000000000003</v>
      </c>
      <c r="CV6" s="21">
        <f t="shared" si="10"/>
        <v>38.96</v>
      </c>
      <c r="CW6" s="20" t="str">
        <f>IF(CW7="","",IF(CW7="-","【-】","【"&amp;SUBSTITUTE(TEXT(CW7,"#,##0.00"),"-","△")&amp;"】"))</f>
        <v>【39.37】</v>
      </c>
      <c r="CX6" s="21" t="str">
        <f>IF(CX7="",NA(),CX7)</f>
        <v>-</v>
      </c>
      <c r="CY6" s="21" t="str">
        <f t="shared" ref="CY6:DG6" si="11">IF(CY7="",NA(),CY7)</f>
        <v>-</v>
      </c>
      <c r="CZ6" s="21" t="str">
        <f t="shared" si="11"/>
        <v>-</v>
      </c>
      <c r="DA6" s="21">
        <f t="shared" si="11"/>
        <v>88.57</v>
      </c>
      <c r="DB6" s="21">
        <f t="shared" si="11"/>
        <v>88.57</v>
      </c>
      <c r="DC6" s="21" t="str">
        <f t="shared" si="11"/>
        <v>-</v>
      </c>
      <c r="DD6" s="21" t="str">
        <f t="shared" si="11"/>
        <v>-</v>
      </c>
      <c r="DE6" s="21" t="str">
        <f t="shared" si="11"/>
        <v>-</v>
      </c>
      <c r="DF6" s="21">
        <f t="shared" si="11"/>
        <v>91.64</v>
      </c>
      <c r="DG6" s="21">
        <f t="shared" si="11"/>
        <v>91.6</v>
      </c>
      <c r="DH6" s="20" t="str">
        <f>IF(DH7="","",IF(DH7="-","【-】","【"&amp;SUBSTITUTE(TEXT(DH7,"#,##0.00"),"-","△")&amp;"】"))</f>
        <v>【90.91】</v>
      </c>
      <c r="DI6" s="21" t="str">
        <f>IF(DI7="",NA(),DI7)</f>
        <v>-</v>
      </c>
      <c r="DJ6" s="21" t="str">
        <f t="shared" ref="DJ6:DR6" si="12">IF(DJ7="",NA(),DJ7)</f>
        <v>-</v>
      </c>
      <c r="DK6" s="21" t="str">
        <f t="shared" si="12"/>
        <v>-</v>
      </c>
      <c r="DL6" s="21">
        <f t="shared" si="12"/>
        <v>3</v>
      </c>
      <c r="DM6" s="21">
        <f t="shared" si="12"/>
        <v>5.99</v>
      </c>
      <c r="DN6" s="21" t="str">
        <f t="shared" si="12"/>
        <v>-</v>
      </c>
      <c r="DO6" s="21" t="str">
        <f t="shared" si="12"/>
        <v>-</v>
      </c>
      <c r="DP6" s="21" t="str">
        <f t="shared" si="12"/>
        <v>-</v>
      </c>
      <c r="DQ6" s="21">
        <f t="shared" si="12"/>
        <v>36.130000000000003</v>
      </c>
      <c r="DR6" s="21">
        <f t="shared" si="12"/>
        <v>38.409999999999997</v>
      </c>
      <c r="DS6" s="20" t="str">
        <f>IF(DS7="","",IF(DS7="-","【-】","【"&amp;SUBSTITUTE(TEXT(DS7,"#,##0.00"),"-","△")&amp;"】"))</f>
        <v>【38.41】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2022</v>
      </c>
      <c r="C7" s="23">
        <v>73687</v>
      </c>
      <c r="D7" s="23">
        <v>46</v>
      </c>
      <c r="E7" s="23">
        <v>17</v>
      </c>
      <c r="F7" s="23">
        <v>7</v>
      </c>
      <c r="G7" s="23">
        <v>0</v>
      </c>
      <c r="H7" s="23" t="s">
        <v>96</v>
      </c>
      <c r="I7" s="23" t="s">
        <v>97</v>
      </c>
      <c r="J7" s="23" t="s">
        <v>98</v>
      </c>
      <c r="K7" s="23" t="s">
        <v>99</v>
      </c>
      <c r="L7" s="23" t="s">
        <v>100</v>
      </c>
      <c r="M7" s="23" t="s">
        <v>101</v>
      </c>
      <c r="N7" s="24" t="s">
        <v>102</v>
      </c>
      <c r="O7" s="24">
        <v>86.61</v>
      </c>
      <c r="P7" s="24">
        <v>0.25</v>
      </c>
      <c r="Q7" s="24">
        <v>87.85</v>
      </c>
      <c r="R7" s="24">
        <v>4180</v>
      </c>
      <c r="S7" s="24">
        <v>14176</v>
      </c>
      <c r="T7" s="24">
        <v>886.47</v>
      </c>
      <c r="U7" s="24">
        <v>15.99</v>
      </c>
      <c r="V7" s="24">
        <v>35</v>
      </c>
      <c r="W7" s="24">
        <v>0.02</v>
      </c>
      <c r="X7" s="24">
        <v>1750</v>
      </c>
      <c r="Y7" s="24" t="s">
        <v>102</v>
      </c>
      <c r="Z7" s="24" t="s">
        <v>102</v>
      </c>
      <c r="AA7" s="24" t="s">
        <v>102</v>
      </c>
      <c r="AB7" s="24">
        <v>96.62</v>
      </c>
      <c r="AC7" s="24">
        <v>100.41</v>
      </c>
      <c r="AD7" s="24" t="s">
        <v>102</v>
      </c>
      <c r="AE7" s="24" t="s">
        <v>102</v>
      </c>
      <c r="AF7" s="24" t="s">
        <v>102</v>
      </c>
      <c r="AG7" s="24">
        <v>94.43</v>
      </c>
      <c r="AH7" s="24">
        <v>101.18</v>
      </c>
      <c r="AI7" s="24">
        <v>101.18</v>
      </c>
      <c r="AJ7" s="24" t="s">
        <v>102</v>
      </c>
      <c r="AK7" s="24" t="s">
        <v>102</v>
      </c>
      <c r="AL7" s="24" t="s">
        <v>102</v>
      </c>
      <c r="AM7" s="24">
        <v>15.53</v>
      </c>
      <c r="AN7" s="24">
        <v>13.25</v>
      </c>
      <c r="AO7" s="24" t="s">
        <v>102</v>
      </c>
      <c r="AP7" s="24" t="s">
        <v>102</v>
      </c>
      <c r="AQ7" s="24" t="s">
        <v>102</v>
      </c>
      <c r="AR7" s="24">
        <v>528.12</v>
      </c>
      <c r="AS7" s="24">
        <v>533.38</v>
      </c>
      <c r="AT7" s="24">
        <v>533.38</v>
      </c>
      <c r="AU7" s="24" t="s">
        <v>102</v>
      </c>
      <c r="AV7" s="24" t="s">
        <v>102</v>
      </c>
      <c r="AW7" s="24" t="s">
        <v>102</v>
      </c>
      <c r="AX7" s="24">
        <v>44.75</v>
      </c>
      <c r="AY7" s="24">
        <v>40.39</v>
      </c>
      <c r="AZ7" s="24" t="s">
        <v>102</v>
      </c>
      <c r="BA7" s="24" t="s">
        <v>102</v>
      </c>
      <c r="BB7" s="24" t="s">
        <v>102</v>
      </c>
      <c r="BC7" s="24">
        <v>15.34</v>
      </c>
      <c r="BD7" s="24">
        <v>1.22</v>
      </c>
      <c r="BE7" s="24">
        <v>1.22</v>
      </c>
      <c r="BF7" s="24" t="s">
        <v>102</v>
      </c>
      <c r="BG7" s="24" t="s">
        <v>102</v>
      </c>
      <c r="BH7" s="24" t="s">
        <v>102</v>
      </c>
      <c r="BI7" s="24">
        <v>0</v>
      </c>
      <c r="BJ7" s="24">
        <v>0</v>
      </c>
      <c r="BK7" s="24" t="s">
        <v>102</v>
      </c>
      <c r="BL7" s="24" t="s">
        <v>102</v>
      </c>
      <c r="BM7" s="24" t="s">
        <v>102</v>
      </c>
      <c r="BN7" s="24">
        <v>254.5</v>
      </c>
      <c r="BO7" s="24">
        <v>365.75</v>
      </c>
      <c r="BP7" s="24">
        <v>395.81</v>
      </c>
      <c r="BQ7" s="24" t="s">
        <v>102</v>
      </c>
      <c r="BR7" s="24" t="s">
        <v>102</v>
      </c>
      <c r="BS7" s="24" t="s">
        <v>102</v>
      </c>
      <c r="BT7" s="24">
        <v>89.47</v>
      </c>
      <c r="BU7" s="24">
        <v>94.08</v>
      </c>
      <c r="BV7" s="24" t="s">
        <v>102</v>
      </c>
      <c r="BW7" s="24" t="s">
        <v>102</v>
      </c>
      <c r="BX7" s="24" t="s">
        <v>102</v>
      </c>
      <c r="BY7" s="24">
        <v>36.1</v>
      </c>
      <c r="BZ7" s="24">
        <v>35.5</v>
      </c>
      <c r="CA7" s="24">
        <v>34.97</v>
      </c>
      <c r="CB7" s="24" t="s">
        <v>102</v>
      </c>
      <c r="CC7" s="24" t="s">
        <v>102</v>
      </c>
      <c r="CD7" s="24" t="s">
        <v>102</v>
      </c>
      <c r="CE7" s="24">
        <v>233.51</v>
      </c>
      <c r="CF7" s="24">
        <v>217.63</v>
      </c>
      <c r="CG7" s="24" t="s">
        <v>102</v>
      </c>
      <c r="CH7" s="24" t="s">
        <v>102</v>
      </c>
      <c r="CI7" s="24" t="s">
        <v>102</v>
      </c>
      <c r="CJ7" s="24">
        <v>529.77</v>
      </c>
      <c r="CK7" s="24">
        <v>523.41999999999996</v>
      </c>
      <c r="CL7" s="24">
        <v>526.99</v>
      </c>
      <c r="CM7" s="24" t="s">
        <v>102</v>
      </c>
      <c r="CN7" s="24" t="s">
        <v>102</v>
      </c>
      <c r="CO7" s="24" t="s">
        <v>102</v>
      </c>
      <c r="CP7" s="24">
        <v>21.95</v>
      </c>
      <c r="CQ7" s="24">
        <v>14.63</v>
      </c>
      <c r="CR7" s="24" t="s">
        <v>102</v>
      </c>
      <c r="CS7" s="24" t="s">
        <v>102</v>
      </c>
      <c r="CT7" s="24" t="s">
        <v>102</v>
      </c>
      <c r="CU7" s="24">
        <v>39.770000000000003</v>
      </c>
      <c r="CV7" s="24">
        <v>38.96</v>
      </c>
      <c r="CW7" s="24">
        <v>39.369999999999997</v>
      </c>
      <c r="CX7" s="24" t="s">
        <v>102</v>
      </c>
      <c r="CY7" s="24" t="s">
        <v>102</v>
      </c>
      <c r="CZ7" s="24" t="s">
        <v>102</v>
      </c>
      <c r="DA7" s="24">
        <v>88.57</v>
      </c>
      <c r="DB7" s="24">
        <v>88.57</v>
      </c>
      <c r="DC7" s="24" t="s">
        <v>102</v>
      </c>
      <c r="DD7" s="24" t="s">
        <v>102</v>
      </c>
      <c r="DE7" s="24" t="s">
        <v>102</v>
      </c>
      <c r="DF7" s="24">
        <v>91.64</v>
      </c>
      <c r="DG7" s="24">
        <v>91.6</v>
      </c>
      <c r="DH7" s="24">
        <v>90.91</v>
      </c>
      <c r="DI7" s="24" t="s">
        <v>102</v>
      </c>
      <c r="DJ7" s="24" t="s">
        <v>102</v>
      </c>
      <c r="DK7" s="24" t="s">
        <v>102</v>
      </c>
      <c r="DL7" s="24">
        <v>3</v>
      </c>
      <c r="DM7" s="24">
        <v>5.99</v>
      </c>
      <c r="DN7" s="24" t="s">
        <v>102</v>
      </c>
      <c r="DO7" s="24" t="s">
        <v>102</v>
      </c>
      <c r="DP7" s="24" t="s">
        <v>102</v>
      </c>
      <c r="DQ7" s="24">
        <v>36.130000000000003</v>
      </c>
      <c r="DR7" s="24">
        <v>38.409999999999997</v>
      </c>
      <c r="DS7" s="24">
        <v>38.409999999999997</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dcterms:created xsi:type="dcterms:W3CDTF">2023-12-12T01:05:59Z</dcterms:created>
  <dcterms:modified xsi:type="dcterms:W3CDTF">2024-01-28T23:42:39Z</dcterms:modified>
  <cp:category/>
</cp:coreProperties>
</file>