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29FDB11E-0A91-4221-B3E4-FC34AEC235FA}" xr6:coauthVersionLast="47" xr6:coauthVersionMax="47" xr10:uidLastSave="{00000000-0000-0000-0000-000000000000}"/>
  <workbookProtection workbookAlgorithmName="SHA-512" workbookHashValue="+BK0KsTaARBDUxobgSSZjW/HyzYMjloI190Cg0qfZjZ6RGsNZALwejF83ecqTAcIlf3Lr5biKcwUV4yylfAFaA==" workbookSaltValue="VirP2flSCnisDq7BfSJsE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<sst xmlns="http://schemas.openxmlformats.org/spreadsheetml/2006/main" count="297" uniqueCount="117">
  <si>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</si>
  <si>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</si>
  <si>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</si>
  <si>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</si>
  <si>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</si>
  <si>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</si>
  <si>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</si>
  <si>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</si>
  <si>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</si>
  <si>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</si>
  <si>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</si>
  <si>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</si>
  <si>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</si>
  <si>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</si>
  <si>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</si>
  <si>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</si>
  <si>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</si>
  <si>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</si>
  <si>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</si>
  <si>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</si>
  <si>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</si>
  <si>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</si>
  <si>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</si>
  <si>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</si>
  <si>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</si>
  <si>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</si>
  <si>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</si>
  <si>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</si>
  <si>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</si>
  <si>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</si>
  <si>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</si>
  <si>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</si>
  <si>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</si>
  <si>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</si>
  <si>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</si>
  <si>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</si>
  <si>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</si>
  <si>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</si>
  <si>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</si>
  <si>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</si>
  <si>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</si>
  <si>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</si>
  <si>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</si>
  <si>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</si>
  <si>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</si>
  <si>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</si>
  <si>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</si>
  <si>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</si>
  <si>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</si>
  <si>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</si>
  <si>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</si>
  <si>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</si>
  <si>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</si>
  <si>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</si>
  <si>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</si>
  <si>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</si>
  <si>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</si>
  <si>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</si>
  <si>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</si>
  <si>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</si>
  <si>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</si>
  <si>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</si>
  <si>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</si>
  <si>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</si>
  <si>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</si>
  <si>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</si>
  <si>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</si>
  <si>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</si>
  <si>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</si>
  <si>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</si>
  <si>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</si>
  <si>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</si>
  <si>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</si>
  <si>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</si>
  <si>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</si>
  <si>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</si>
  <si>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</si>
  <si>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</si>
  <si>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</si>
  <si>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</si>
  <si>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</si>
  <si>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</si>
  <si>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</si>
  <si>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</si>
  <si>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</si>
  <si>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</si>
  <si>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</si>
  <si>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</si>
  <si>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</si>
  <si>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</si>
  <si>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</si>
  <si>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</si>
  <si>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</si>
  <si>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</si>
  <si>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</si>
  <si>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</si>
  <si>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</si>
  <si>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</si>
  <si>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</si>
  <si>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</si>
  <si>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</si>
  <si>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</si>
  <si>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</si>
  <si>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</si>
  <si>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</si>
  <si>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</si>
  <si>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</si>
  <si>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</si>
  <si>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</si>
  <si>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</si>
  <si>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</si>
  <si>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</si>
  <si>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</si>
  <si>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</si>
  <si>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現在のところ管路の破損や老朽化による道路陥没等の報告はありません。
　一方で、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60" eb="62">
      <t>イジョウ</t>
    </rPh>
    <phoneticPr fontId="4"/>
  </si>
  <si>
    <t>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限られた財源の中でいかに収支のバランスを踏まえ、最適な規模で合理的な施設更新を進めることができるかが重要な課題となります。
　安定した経営を行うためにも、使用料改定を視野に入れた経営戦略の見直しを行うなど、長期的な経営改善が必要です。</t>
    <rPh sb="38" eb="40">
      <t>ケネン</t>
    </rPh>
    <rPh sb="65" eb="66">
      <t>オオム</t>
    </rPh>
    <phoneticPr fontId="4"/>
  </si>
  <si>
    <t xml:space="preserve">　『①経常収支比率』は、類似団体平均値を下回っているものの、単年度収支で黒字となっています。
　『③流動比率』は100％を下回っていますが、企業債償還金については一般会計からの繰入により補填されるため、経営に大きな影響はないと見込んでいます。
　『⑤経費回収率』は、100％を下回っている状況であることから、使用料改定も視野に入れた対策が必要と考えます。
　『⑥汚水処理原価』は、地理的条件により広範囲の施設管理が必要なことや修繕費や動力費が増加したことにより類似団体平均値を上回っている状況です。
　『⑦施設利用率』は、人口減少により整備当初に比べ過大なスペックとなっていることを示していることから、ダウンサイジングや設備の統廃合を進めるなどの改善が必要です。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ルイジ</t>
    </rPh>
    <rPh sb="14" eb="16">
      <t>ダンタイ</t>
    </rPh>
    <rPh sb="16" eb="19">
      <t>ヘイキンチ</t>
    </rPh>
    <rPh sb="20" eb="22">
      <t>シタマワ</t>
    </rPh>
    <rPh sb="30" eb="33">
      <t>タンネンド</t>
    </rPh>
    <rPh sb="33" eb="35">
      <t>シュウシ</t>
    </rPh>
    <rPh sb="36" eb="38">
      <t>クロジ</t>
    </rPh>
    <rPh sb="127" eb="129">
      <t>ケイヒ</t>
    </rPh>
    <rPh sb="129" eb="132">
      <t>カイシュウリツ</t>
    </rPh>
    <rPh sb="140" eb="142">
      <t>シタマワ</t>
    </rPh>
    <rPh sb="146" eb="148">
      <t>ジョウキョウ</t>
    </rPh>
    <rPh sb="156" eb="159">
      <t>シヨウリョウ</t>
    </rPh>
    <rPh sb="159" eb="161">
      <t>カイテイ</t>
    </rPh>
    <rPh sb="162" eb="164">
      <t>シヤ</t>
    </rPh>
    <rPh sb="165" eb="166">
      <t>イ</t>
    </rPh>
    <rPh sb="168" eb="170">
      <t>タイサク</t>
    </rPh>
    <rPh sb="171" eb="173">
      <t>ヒツヨウ</t>
    </rPh>
    <rPh sb="174" eb="175">
      <t>カンガ</t>
    </rPh>
    <rPh sb="184" eb="186">
      <t>オスイ</t>
    </rPh>
    <rPh sb="186" eb="188">
      <t>ショリ</t>
    </rPh>
    <rPh sb="188" eb="190">
      <t>ゲンカ</t>
    </rPh>
    <rPh sb="216" eb="219">
      <t>シュウゼンヒ</t>
    </rPh>
    <rPh sb="220" eb="223">
      <t>ドウリョクヒ</t>
    </rPh>
    <rPh sb="224" eb="226">
      <t>ゾウカ</t>
    </rPh>
    <rPh sb="235" eb="237">
      <t>ダンタイ</t>
    </rPh>
    <rPh sb="237" eb="240">
      <t>ヘイキンチ</t>
    </rPh>
    <rPh sb="241" eb="243">
      <t>ウワマワ</t>
    </rPh>
    <rPh sb="247" eb="2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</si>
</sst>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0.11</c:v>
                </c:pt>
                <c:pt idx="4" formatCode="#,##0.00;&quot;△&quot;#,##0.00">
                  <c:v>0</c:v>
                </c:pt>
              </c:numCache>
            </c:numRef>
          </c:val>
          <c:extLst>
            <c:ext xmlns:c16="http://schemas.microsoft.com/office/drawing/2014/chart" uri="{C3380CC4-5D6E-409C-BE32-E72D297353CC}">
              <c16:uniqueId val="{00000000-53FB-47EA-86BC-0D1F01085B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0.08</c:v>
                </c:pt>
              </c:numCache>
            </c:numRef>
          </c:val>
          <c:smooth val="0"/>
          <c:extLst>
            <c:ext xmlns:c16="http://schemas.microsoft.com/office/drawing/2014/chart" uri="{C3380CC4-5D6E-409C-BE32-E72D297353CC}">
              <c16:uniqueId val="{00000001-53FB-47EA-86BC-0D1F01085B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38</c:v>
                </c:pt>
                <c:pt idx="4">
                  <c:v>37.82</c:v>
                </c:pt>
              </c:numCache>
            </c:numRef>
          </c:val>
          <c:extLst>
            <c:ext xmlns:c16="http://schemas.microsoft.com/office/drawing/2014/chart" uri="{C3380CC4-5D6E-409C-BE32-E72D297353CC}">
              <c16:uniqueId val="{00000000-3BEB-452F-A590-00438D349C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42.28</c:v>
                </c:pt>
                <c:pt idx="4">
                  <c:v>41.06</c:v>
                </c:pt>
              </c:numCache>
            </c:numRef>
          </c:val>
          <c:smooth val="0"/>
          <c:extLst>
            <c:ext xmlns:c16="http://schemas.microsoft.com/office/drawing/2014/chart" uri="{C3380CC4-5D6E-409C-BE32-E72D297353CC}">
              <c16:uniqueId val="{00000001-3BEB-452F-A590-00438D349C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78.61</c:v>
                </c:pt>
                <c:pt idx="4">
                  <c:v>79.62</c:v>
                </c:pt>
              </c:numCache>
            </c:numRef>
          </c:val>
          <c:extLst>
            <c:ext xmlns:c16="http://schemas.microsoft.com/office/drawing/2014/chart" uri="{C3380CC4-5D6E-409C-BE32-E72D297353CC}">
              <c16:uniqueId val="{00000000-5260-4F67-B1C6-BBC16DF6AB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84.34</c:v>
                </c:pt>
              </c:numCache>
            </c:numRef>
          </c:val>
          <c:smooth val="0"/>
          <c:extLst>
            <c:ext xmlns:c16="http://schemas.microsoft.com/office/drawing/2014/chart" uri="{C3380CC4-5D6E-409C-BE32-E72D297353CC}">
              <c16:uniqueId val="{00000001-5260-4F67-B1C6-BBC16DF6AB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102.27</c:v>
                </c:pt>
                <c:pt idx="4">
                  <c:v>103.73</c:v>
                </c:pt>
              </c:numCache>
            </c:numRef>
          </c:val>
          <c:extLst>
            <c:ext xmlns:c16="http://schemas.microsoft.com/office/drawing/2014/chart" uri="{C3380CC4-5D6E-409C-BE32-E72D297353CC}">
              <c16:uniqueId val="{00000000-A170-4BCA-B1EE-AA01182E6E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106.09</c:v>
                </c:pt>
                <c:pt idx="4">
                  <c:v>106.44</c:v>
                </c:pt>
              </c:numCache>
            </c:numRef>
          </c:val>
          <c:smooth val="0"/>
          <c:extLst>
            <c:ext xmlns:c16="http://schemas.microsoft.com/office/drawing/2014/chart" uri="{C3380CC4-5D6E-409C-BE32-E72D297353CC}">
              <c16:uniqueId val="{00000001-A170-4BCA-B1EE-AA01182E6E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4.2300000000000004</c:v>
                </c:pt>
                <c:pt idx="4">
                  <c:v>8.44</c:v>
                </c:pt>
              </c:numCache>
            </c:numRef>
          </c:val>
          <c:extLst>
            <c:ext xmlns:c16="http://schemas.microsoft.com/office/drawing/2014/chart" uri="{C3380CC4-5D6E-409C-BE32-E72D297353CC}">
              <c16:uniqueId val="{00000000-C1E5-4D33-A43A-86D23C5E30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22.79</c:v>
                </c:pt>
                <c:pt idx="4">
                  <c:v>24.8</c:v>
                </c:pt>
              </c:numCache>
            </c:numRef>
          </c:val>
          <c:smooth val="0"/>
          <c:extLst>
            <c:ext xmlns:c16="http://schemas.microsoft.com/office/drawing/2014/chart" uri="{C3380CC4-5D6E-409C-BE32-E72D297353CC}">
              <c16:uniqueId val="{00000001-C1E5-4D33-A43A-86D23C5E30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8B-4817-B8A4-BA8CBB73A0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918B-4817-B8A4-BA8CBB73A0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D4-4531-A2F2-27DB9E73A8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69.42</c:v>
                </c:pt>
                <c:pt idx="4">
                  <c:v>72.86</c:v>
                </c:pt>
              </c:numCache>
            </c:numRef>
          </c:val>
          <c:smooth val="0"/>
          <c:extLst>
            <c:ext xmlns:c16="http://schemas.microsoft.com/office/drawing/2014/chart" uri="{C3380CC4-5D6E-409C-BE32-E72D297353CC}">
              <c16:uniqueId val="{00000001-BBD4-4531-A2F2-27DB9E73A8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22.34</c:v>
                </c:pt>
                <c:pt idx="4">
                  <c:v>25.87</c:v>
                </c:pt>
              </c:numCache>
            </c:numRef>
          </c:val>
          <c:extLst>
            <c:ext xmlns:c16="http://schemas.microsoft.com/office/drawing/2014/chart" uri="{C3380CC4-5D6E-409C-BE32-E72D297353CC}">
              <c16:uniqueId val="{00000000-1D33-46FB-80D6-1D98F449AD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43.07</c:v>
                </c:pt>
                <c:pt idx="4">
                  <c:v>45.42</c:v>
                </c:pt>
              </c:numCache>
            </c:numRef>
          </c:val>
          <c:smooth val="0"/>
          <c:extLst>
            <c:ext xmlns:c16="http://schemas.microsoft.com/office/drawing/2014/chart" uri="{C3380CC4-5D6E-409C-BE32-E72D297353CC}">
              <c16:uniqueId val="{00000001-1D33-46FB-80D6-1D98F449AD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BA-4B24-96BF-8D8F0CCC3B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1163.75</c:v>
                </c:pt>
                <c:pt idx="4">
                  <c:v>1195.47</c:v>
                </c:pt>
              </c:numCache>
            </c:numRef>
          </c:val>
          <c:smooth val="0"/>
          <c:extLst>
            <c:ext xmlns:c16="http://schemas.microsoft.com/office/drawing/2014/chart" uri="{C3380CC4-5D6E-409C-BE32-E72D297353CC}">
              <c16:uniqueId val="{00000001-37BA-4B24-96BF-8D8F0CCC3B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79.55</c:v>
                </c:pt>
                <c:pt idx="4">
                  <c:v>69.87</c:v>
                </c:pt>
              </c:numCache>
            </c:numRef>
          </c:val>
          <c:extLst>
            <c:ext xmlns:c16="http://schemas.microsoft.com/office/drawing/2014/chart" uri="{C3380CC4-5D6E-409C-BE32-E72D297353CC}">
              <c16:uniqueId val="{00000000-7A96-4F2F-A5EF-CDE62A954A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72.599999999999994</c:v>
                </c:pt>
                <c:pt idx="4">
                  <c:v>69.430000000000007</c:v>
                </c:pt>
              </c:numCache>
            </c:numRef>
          </c:val>
          <c:smooth val="0"/>
          <c:extLst>
            <c:ext xmlns:c16="http://schemas.microsoft.com/office/drawing/2014/chart" uri="{C3380CC4-5D6E-409C-BE32-E72D297353CC}">
              <c16:uniqueId val="{00000001-7A96-4F2F-A5EF-CDE62A954A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258.37</c:v>
                </c:pt>
                <c:pt idx="4">
                  <c:v>296.17</c:v>
                </c:pt>
              </c:numCache>
            </c:numRef>
          </c:val>
          <c:extLst>
            <c:ext xmlns:c16="http://schemas.microsoft.com/office/drawing/2014/chart" uri="{C3380CC4-5D6E-409C-BE32-E72D297353CC}">
              <c16:uniqueId val="{00000000-D226-4972-8531-7692FB2BF2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228.64</c:v>
                </c:pt>
                <c:pt idx="4">
                  <c:v>239.46</c:v>
                </c:pt>
              </c:numCache>
            </c:numRef>
          </c:val>
          <c:smooth val="0"/>
          <c:extLst>
            <c:ext xmlns:c16="http://schemas.microsoft.com/office/drawing/2014/chart" uri="{C3380CC4-5D6E-409C-BE32-E72D297353CC}">
              <c16:uniqueId val="{00000001-D226-4972-8531-7692FB2BF2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14176</v>
      </c>
      <c r="AM8" s="42"/>
      <c r="AN8" s="42"/>
      <c r="AO8" s="42"/>
      <c r="AP8" s="42"/>
      <c r="AQ8" s="42"/>
      <c r="AR8" s="42"/>
      <c r="AS8" s="42"/>
      <c r="AT8" s="35">
        <f>データ!T6</f>
        <v>886.47</v>
      </c>
      <c r="AU8" s="35"/>
      <c r="AV8" s="35"/>
      <c r="AW8" s="35"/>
      <c r="AX8" s="35"/>
      <c r="AY8" s="35"/>
      <c r="AZ8" s="35"/>
      <c r="BA8" s="35"/>
      <c r="BB8" s="35">
        <f>データ!U6</f>
        <v>15.99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80.569999999999993</v>
      </c>
      <c r="J10" s="35"/>
      <c r="K10" s="35"/>
      <c r="L10" s="35"/>
      <c r="M10" s="35"/>
      <c r="N10" s="35"/>
      <c r="O10" s="35"/>
      <c r="P10" s="35">
        <f>データ!P6</f>
        <v>12.58</v>
      </c>
      <c r="Q10" s="35"/>
      <c r="R10" s="35"/>
      <c r="S10" s="35"/>
      <c r="T10" s="35"/>
      <c r="U10" s="35"/>
      <c r="V10" s="35"/>
      <c r="W10" s="35">
        <f>データ!Q6</f>
        <v>101.39</v>
      </c>
      <c r="X10" s="35"/>
      <c r="Y10" s="35"/>
      <c r="Z10" s="35"/>
      <c r="AA10" s="35"/>
      <c r="AB10" s="35"/>
      <c r="AC10" s="35"/>
      <c r="AD10" s="42">
        <f>データ!R6</f>
        <v>4180</v>
      </c>
      <c r="AE10" s="42"/>
      <c r="AF10" s="42"/>
      <c r="AG10" s="42"/>
      <c r="AH10" s="42"/>
      <c r="AI10" s="42"/>
      <c r="AJ10" s="42"/>
      <c r="AK10" s="2"/>
      <c r="AL10" s="42">
        <f>データ!V6</f>
        <v>1757</v>
      </c>
      <c r="AM10" s="42"/>
      <c r="AN10" s="42"/>
      <c r="AO10" s="42"/>
      <c r="AP10" s="42"/>
      <c r="AQ10" s="42"/>
      <c r="AR10" s="42"/>
      <c r="AS10" s="42"/>
      <c r="AT10" s="35">
        <f>データ!W6</f>
        <v>1.04</v>
      </c>
      <c r="AU10" s="35"/>
      <c r="AV10" s="35"/>
      <c r="AW10" s="35"/>
      <c r="AX10" s="35"/>
      <c r="AY10" s="35"/>
      <c r="AZ10" s="35"/>
      <c r="BA10" s="35"/>
      <c r="BB10" s="35">
        <f>データ!X6</f>
        <v>1689.42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yV1wg2KcAj/VLOgH/GjSQrrKOUnl6lGY4KPX5u/StrFwnmUW0s/Zhtdm/os6E3iIhOJUb5gy3CWeQ6e7Oz1Rw==" saltValue="UW8NsuKmWO/2GhjajHd6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73687</v>
      </c>
      <c r="D6" s="19">
        <f t="shared" si="3"/>
        <v>46</v>
      </c>
      <c r="E6" s="19">
        <f t="shared" si="3"/>
        <v>17</v>
      </c>
      <c r="F6" s="19">
        <f t="shared" si="3"/>
        <v>4</v>
      </c>
      <c r="G6" s="19">
        <f t="shared" si="3"/>
        <v>0</v>
      </c>
      <c r="H6" s="19" t="str">
        <f t="shared" si="3"/>
        <v>福島県　南会津町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80.569999999999993</v>
      </c>
      <c r="P6" s="20">
        <f t="shared" si="3"/>
        <v>12.58</v>
      </c>
      <c r="Q6" s="20">
        <f t="shared" si="3"/>
        <v>101.39</v>
      </c>
      <c r="R6" s="20">
        <f t="shared" si="3"/>
        <v>4180</v>
      </c>
      <c r="S6" s="20">
        <f t="shared" si="3"/>
        <v>14176</v>
      </c>
      <c r="T6" s="20">
        <f t="shared" si="3"/>
        <v>886.47</v>
      </c>
      <c r="U6" s="20">
        <f t="shared" si="3"/>
        <v>15.99</v>
      </c>
      <c r="V6" s="20">
        <f t="shared" si="3"/>
        <v>1757</v>
      </c>
      <c r="W6" s="20">
        <f t="shared" si="3"/>
        <v>1.04</v>
      </c>
      <c r="X6" s="20">
        <f t="shared" si="3"/>
        <v>1689.42</v>
      </c>
      <c r="Y6" s="21" t="str">
        <f>IF(Y7="",NA(),Y7)</f>
        <v>-</v>
      </c>
      <c r="Z6" s="21" t="str">
        <f t="shared" ref="Z6:AH6" si="4">IF(Z7="",NA(),Z7)</f>
        <v>-</v>
      </c>
      <c r="AA6" s="21" t="str">
        <f t="shared" si="4"/>
        <v>-</v>
      </c>
      <c r="AB6" s="21">
        <f t="shared" si="4"/>
        <v>102.27</v>
      </c>
      <c r="AC6" s="21">
        <f t="shared" si="4"/>
        <v>103.73</v>
      </c>
      <c r="AD6" s="21" t="str">
        <f t="shared" si="4"/>
        <v>-</v>
      </c>
      <c r="AE6" s="21" t="str">
        <f t="shared" si="4"/>
        <v>-</v>
      </c>
      <c r="AF6" s="21" t="str">
        <f t="shared" si="4"/>
        <v>-</v>
      </c>
      <c r="AG6" s="21">
        <f t="shared" si="4"/>
        <v>106.09</v>
      </c>
      <c r="AH6" s="21">
        <f t="shared" si="4"/>
        <v>106.44</v>
      </c>
      <c r="AI6" s="20" t="str">
        <f>IF(AI7="","",IF(AI7="-","【-】","【"&amp;SUBSTITUTE(TEXT(AI7,"#,##0.00"),"-","△")&amp;"】"))</f>
        <v>【104.54】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69.42</v>
      </c>
      <c r="AS6" s="21">
        <f t="shared" si="5"/>
        <v>72.86</v>
      </c>
      <c r="AT6" s="20" t="str">
        <f>IF(AT7="","",IF(AT7="-","【-】","【"&amp;SUBSTITUTE(TEXT(AT7,"#,##0.00"),"-","△")&amp;"】"))</f>
        <v>【65.93】</v>
      </c>
      <c r="AU6" s="21" t="str">
        <f>IF(AU7="",NA(),AU7)</f>
        <v>-</v>
      </c>
      <c r="AV6" s="21" t="str">
        <f t="shared" ref="AV6:BD6" si="6">IF(AV7="",NA(),AV7)</f>
        <v>-</v>
      </c>
      <c r="AW6" s="21" t="str">
        <f t="shared" si="6"/>
        <v>-</v>
      </c>
      <c r="AX6" s="21">
        <f t="shared" si="6"/>
        <v>22.34</v>
      </c>
      <c r="AY6" s="21">
        <f t="shared" si="6"/>
        <v>25.87</v>
      </c>
      <c r="AZ6" s="21" t="str">
        <f t="shared" si="6"/>
        <v>-</v>
      </c>
      <c r="BA6" s="21" t="str">
        <f t="shared" si="6"/>
        <v>-</v>
      </c>
      <c r="BB6" s="21" t="str">
        <f t="shared" si="6"/>
        <v>-</v>
      </c>
      <c r="BC6" s="21">
        <f t="shared" si="6"/>
        <v>43.07</v>
      </c>
      <c r="BD6" s="21">
        <f t="shared" si="6"/>
        <v>45.42</v>
      </c>
      <c r="BE6" s="20" t="str">
        <f>IF(BE7="","",IF(BE7="-","【-】","【"&amp;SUBSTITUTE(TEXT(BE7,"#,##0.00"),"-","△")&amp;"】"))</f>
        <v>【44.25】</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1163.75</v>
      </c>
      <c r="BO6" s="21">
        <f t="shared" si="7"/>
        <v>1195.47</v>
      </c>
      <c r="BP6" s="20" t="str">
        <f>IF(BP7="","",IF(BP7="-","【-】","【"&amp;SUBSTITUTE(TEXT(BP7,"#,##0.00"),"-","△")&amp;"】"))</f>
        <v>【1,182.11】</v>
      </c>
      <c r="BQ6" s="21" t="str">
        <f>IF(BQ7="",NA(),BQ7)</f>
        <v>-</v>
      </c>
      <c r="BR6" s="21" t="str">
        <f t="shared" ref="BR6:BZ6" si="8">IF(BR7="",NA(),BR7)</f>
        <v>-</v>
      </c>
      <c r="BS6" s="21" t="str">
        <f t="shared" si="8"/>
        <v>-</v>
      </c>
      <c r="BT6" s="21">
        <f t="shared" si="8"/>
        <v>79.55</v>
      </c>
      <c r="BU6" s="21">
        <f t="shared" si="8"/>
        <v>69.87</v>
      </c>
      <c r="BV6" s="21" t="str">
        <f t="shared" si="8"/>
        <v>-</v>
      </c>
      <c r="BW6" s="21" t="str">
        <f t="shared" si="8"/>
        <v>-</v>
      </c>
      <c r="BX6" s="21" t="str">
        <f t="shared" si="8"/>
        <v>-</v>
      </c>
      <c r="BY6" s="21">
        <f t="shared" si="8"/>
        <v>72.599999999999994</v>
      </c>
      <c r="BZ6" s="21">
        <f t="shared" si="8"/>
        <v>69.430000000000007</v>
      </c>
      <c r="CA6" s="20" t="str">
        <f>IF(CA7="","",IF(CA7="-","【-】","【"&amp;SUBSTITUTE(TEXT(CA7,"#,##0.00"),"-","△")&amp;"】"))</f>
        <v>【73.78】</v>
      </c>
      <c r="CB6" s="21" t="str">
        <f>IF(CB7="",NA(),CB7)</f>
        <v>-</v>
      </c>
      <c r="CC6" s="21" t="str">
        <f t="shared" ref="CC6:CK6" si="9">IF(CC7="",NA(),CC7)</f>
        <v>-</v>
      </c>
      <c r="CD6" s="21" t="str">
        <f t="shared" si="9"/>
        <v>-</v>
      </c>
      <c r="CE6" s="21">
        <f t="shared" si="9"/>
        <v>258.37</v>
      </c>
      <c r="CF6" s="21">
        <f t="shared" si="9"/>
        <v>296.17</v>
      </c>
      <c r="CG6" s="21" t="str">
        <f t="shared" si="9"/>
        <v>-</v>
      </c>
      <c r="CH6" s="21" t="str">
        <f t="shared" si="9"/>
        <v>-</v>
      </c>
      <c r="CI6" s="21" t="str">
        <f t="shared" si="9"/>
        <v>-</v>
      </c>
      <c r="CJ6" s="21">
        <f t="shared" si="9"/>
        <v>228.64</v>
      </c>
      <c r="CK6" s="21">
        <f t="shared" si="9"/>
        <v>239.46</v>
      </c>
      <c r="CL6" s="20" t="str">
        <f>IF(CL7="","",IF(CL7="-","【-】","【"&amp;SUBSTITUTE(TEXT(CL7,"#,##0.00"),"-","△")&amp;"】"))</f>
        <v>【220.62】</v>
      </c>
      <c r="CM6" s="21" t="str">
        <f>IF(CM7="",NA(),CM7)</f>
        <v>-</v>
      </c>
      <c r="CN6" s="21" t="str">
        <f t="shared" ref="CN6:CV6" si="10">IF(CN7="",NA(),CN7)</f>
        <v>-</v>
      </c>
      <c r="CO6" s="21" t="str">
        <f t="shared" si="10"/>
        <v>-</v>
      </c>
      <c r="CP6" s="21">
        <f t="shared" si="10"/>
        <v>38</v>
      </c>
      <c r="CQ6" s="21">
        <f t="shared" si="10"/>
        <v>37.82</v>
      </c>
      <c r="CR6" s="21" t="str">
        <f t="shared" si="10"/>
        <v>-</v>
      </c>
      <c r="CS6" s="21" t="str">
        <f t="shared" si="10"/>
        <v>-</v>
      </c>
      <c r="CT6" s="21" t="str">
        <f t="shared" si="10"/>
        <v>-</v>
      </c>
      <c r="CU6" s="21">
        <f t="shared" si="10"/>
        <v>42.28</v>
      </c>
      <c r="CV6" s="21">
        <f t="shared" si="10"/>
        <v>41.06</v>
      </c>
      <c r="CW6" s="20" t="str">
        <f>IF(CW7="","",IF(CW7="-","【-】","【"&amp;SUBSTITUTE(TEXT(CW7,"#,##0.00"),"-","△")&amp;"】"))</f>
        <v>【42.22】</v>
      </c>
      <c r="CX6" s="21" t="str">
        <f>IF(CX7="",NA(),CX7)</f>
        <v>-</v>
      </c>
      <c r="CY6" s="21" t="str">
        <f t="shared" ref="CY6:DG6" si="11">IF(CY7="",NA(),CY7)</f>
        <v>-</v>
      </c>
      <c r="CZ6" s="21" t="str">
        <f t="shared" si="11"/>
        <v>-</v>
      </c>
      <c r="DA6" s="21">
        <f t="shared" si="11"/>
        <v>78.61</v>
      </c>
      <c r="DB6" s="21">
        <f t="shared" si="11"/>
        <v>79.62</v>
      </c>
      <c r="DC6" s="21" t="str">
        <f t="shared" si="11"/>
        <v>-</v>
      </c>
      <c r="DD6" s="21" t="str">
        <f t="shared" si="11"/>
        <v>-</v>
      </c>
      <c r="DE6" s="21" t="str">
        <f t="shared" si="11"/>
        <v>-</v>
      </c>
      <c r="DF6" s="21">
        <f t="shared" si="11"/>
        <v>84.34</v>
      </c>
      <c r="DG6" s="21">
        <f t="shared" si="11"/>
        <v>84.34</v>
      </c>
      <c r="DH6" s="20" t="str">
        <f>IF(DH7="","",IF(DH7="-","【-】","【"&amp;SUBSTITUTE(TEXT(DH7,"#,##0.00"),"-","△")&amp;"】"))</f>
        <v>【85.67】</v>
      </c>
      <c r="DI6" s="21" t="str">
        <f>IF(DI7="",NA(),DI7)</f>
        <v>-</v>
      </c>
      <c r="DJ6" s="21" t="str">
        <f t="shared" ref="DJ6:DR6" si="12">IF(DJ7="",NA(),DJ7)</f>
        <v>-</v>
      </c>
      <c r="DK6" s="21" t="str">
        <f t="shared" si="12"/>
        <v>-</v>
      </c>
      <c r="DL6" s="21">
        <f t="shared" si="12"/>
        <v>4.2300000000000004</v>
      </c>
      <c r="DM6" s="21">
        <f t="shared" si="12"/>
        <v>8.44</v>
      </c>
      <c r="DN6" s="21" t="str">
        <f t="shared" si="12"/>
        <v>-</v>
      </c>
      <c r="DO6" s="21" t="str">
        <f t="shared" si="12"/>
        <v>-</v>
      </c>
      <c r="DP6" s="21" t="str">
        <f t="shared" si="12"/>
        <v>-</v>
      </c>
      <c r="DQ6" s="21">
        <f t="shared" si="12"/>
        <v>22.79</v>
      </c>
      <c r="DR6" s="21">
        <f t="shared" si="12"/>
        <v>24.8</v>
      </c>
      <c r="DS6" s="20" t="str">
        <f>IF(DS7="","",IF(DS7="-","【-】","【"&amp;SUBSTITUTE(TEXT(DS7,"#,##0.00"),"-","△")&amp;"】"))</f>
        <v>【28.00】</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0.02</v>
      </c>
      <c r="ED6" s="20" t="str">
        <f>IF(ED7="","",IF(ED7="-","【-】","【"&amp;SUBSTITUTE(TEXT(ED7,"#,##0.00"),"-","△")&amp;"】"))</f>
        <v>【0.03】</v>
      </c>
      <c r="EE6" s="21" t="str">
        <f>IF(EE7="",NA(),EE7)</f>
        <v>-</v>
      </c>
      <c r="EF6" s="21" t="str">
        <f t="shared" ref="EF6:EN6" si="14">IF(EF7="",NA(),EF7)</f>
        <v>-</v>
      </c>
      <c r="EG6" s="21" t="str">
        <f t="shared" si="14"/>
        <v>-</v>
      </c>
      <c r="EH6" s="21">
        <f t="shared" si="14"/>
        <v>0.11</v>
      </c>
      <c r="EI6" s="20">
        <f t="shared" si="14"/>
        <v>0</v>
      </c>
      <c r="EJ6" s="21" t="str">
        <f t="shared" si="14"/>
        <v>-</v>
      </c>
      <c r="EK6" s="21" t="str">
        <f t="shared" si="14"/>
        <v>-</v>
      </c>
      <c r="EL6" s="21" t="str">
        <f t="shared" si="14"/>
        <v>-</v>
      </c>
      <c r="EM6" s="21">
        <f t="shared" si="14"/>
        <v>0.1</v>
      </c>
      <c r="EN6" s="21">
        <f t="shared" si="14"/>
        <v>0.08</v>
      </c>
      <c r="EO6" s="20" t="str">
        <f>IF(EO7="","",IF(EO7="-","【-】","【"&amp;SUBSTITUTE(TEXT(EO7,"#,##0.00"),"-","△")&amp;"】"))</f>
        <v>【0.13】</v>
      </c>
    </row>
    <row r="7" spans="1:148" s="22" customFormat="1" x14ac:dyDescent="0.15">
      <c r="A7" s="14"/>
      <c r="B7" s="23">
        <v>2022</v>
      </c>
      <c r="C7" s="23">
        <v>73687</v>
      </c>
      <c r="D7" s="23">
        <v>46</v>
      </c>
      <c r="E7" s="23">
        <v>17</v>
      </c>
      <c r="F7" s="23">
        <v>4</v>
      </c>
      <c r="G7" s="23">
        <v>0</v>
      </c>
      <c r="H7" s="23" t="s">
        <v>96</v>
      </c>
      <c r="I7" s="23" t="s">
        <v>97</v>
      </c>
      <c r="J7" s="23" t="s">
        <v>98</v>
      </c>
      <c r="K7" s="23" t="s">
        <v>99</v>
      </c>
      <c r="L7" s="23" t="s">
        <v>100</v>
      </c>
      <c r="M7" s="23" t="s">
        <v>101</v>
      </c>
      <c r="N7" s="24" t="s">
        <v>102</v>
      </c>
      <c r="O7" s="24">
        <v>80.569999999999993</v>
      </c>
      <c r="P7" s="24">
        <v>12.58</v>
      </c>
      <c r="Q7" s="24">
        <v>101.39</v>
      </c>
      <c r="R7" s="24">
        <v>4180</v>
      </c>
      <c r="S7" s="24">
        <v>14176</v>
      </c>
      <c r="T7" s="24">
        <v>886.47</v>
      </c>
      <c r="U7" s="24">
        <v>15.99</v>
      </c>
      <c r="V7" s="24">
        <v>1757</v>
      </c>
      <c r="W7" s="24">
        <v>1.04</v>
      </c>
      <c r="X7" s="24">
        <v>1689.42</v>
      </c>
      <c r="Y7" s="24" t="s">
        <v>102</v>
      </c>
      <c r="Z7" s="24" t="s">
        <v>102</v>
      </c>
      <c r="AA7" s="24" t="s">
        <v>102</v>
      </c>
      <c r="AB7" s="24">
        <v>102.27</v>
      </c>
      <c r="AC7" s="24">
        <v>103.73</v>
      </c>
      <c r="AD7" s="24" t="s">
        <v>102</v>
      </c>
      <c r="AE7" s="24" t="s">
        <v>102</v>
      </c>
      <c r="AF7" s="24" t="s">
        <v>102</v>
      </c>
      <c r="AG7" s="24">
        <v>106.09</v>
      </c>
      <c r="AH7" s="24">
        <v>106.44</v>
      </c>
      <c r="AI7" s="24">
        <v>104.54</v>
      </c>
      <c r="AJ7" s="24" t="s">
        <v>102</v>
      </c>
      <c r="AK7" s="24" t="s">
        <v>102</v>
      </c>
      <c r="AL7" s="24" t="s">
        <v>102</v>
      </c>
      <c r="AM7" s="24">
        <v>0</v>
      </c>
      <c r="AN7" s="24">
        <v>0</v>
      </c>
      <c r="AO7" s="24" t="s">
        <v>102</v>
      </c>
      <c r="AP7" s="24" t="s">
        <v>102</v>
      </c>
      <c r="AQ7" s="24" t="s">
        <v>102</v>
      </c>
      <c r="AR7" s="24">
        <v>69.42</v>
      </c>
      <c r="AS7" s="24">
        <v>72.86</v>
      </c>
      <c r="AT7" s="24">
        <v>65.930000000000007</v>
      </c>
      <c r="AU7" s="24" t="s">
        <v>102</v>
      </c>
      <c r="AV7" s="24" t="s">
        <v>102</v>
      </c>
      <c r="AW7" s="24" t="s">
        <v>102</v>
      </c>
      <c r="AX7" s="24">
        <v>22.34</v>
      </c>
      <c r="AY7" s="24">
        <v>25.87</v>
      </c>
      <c r="AZ7" s="24" t="s">
        <v>102</v>
      </c>
      <c r="BA7" s="24" t="s">
        <v>102</v>
      </c>
      <c r="BB7" s="24" t="s">
        <v>102</v>
      </c>
      <c r="BC7" s="24">
        <v>43.07</v>
      </c>
      <c r="BD7" s="24">
        <v>45.42</v>
      </c>
      <c r="BE7" s="24">
        <v>44.25</v>
      </c>
      <c r="BF7" s="24" t="s">
        <v>102</v>
      </c>
      <c r="BG7" s="24" t="s">
        <v>102</v>
      </c>
      <c r="BH7" s="24" t="s">
        <v>102</v>
      </c>
      <c r="BI7" s="24">
        <v>0</v>
      </c>
      <c r="BJ7" s="24">
        <v>0</v>
      </c>
      <c r="BK7" s="24" t="s">
        <v>102</v>
      </c>
      <c r="BL7" s="24" t="s">
        <v>102</v>
      </c>
      <c r="BM7" s="24" t="s">
        <v>102</v>
      </c>
      <c r="BN7" s="24">
        <v>1163.75</v>
      </c>
      <c r="BO7" s="24">
        <v>1195.47</v>
      </c>
      <c r="BP7" s="24">
        <v>1182.1099999999999</v>
      </c>
      <c r="BQ7" s="24" t="s">
        <v>102</v>
      </c>
      <c r="BR7" s="24" t="s">
        <v>102</v>
      </c>
      <c r="BS7" s="24" t="s">
        <v>102</v>
      </c>
      <c r="BT7" s="24">
        <v>79.55</v>
      </c>
      <c r="BU7" s="24">
        <v>69.87</v>
      </c>
      <c r="BV7" s="24" t="s">
        <v>102</v>
      </c>
      <c r="BW7" s="24" t="s">
        <v>102</v>
      </c>
      <c r="BX7" s="24" t="s">
        <v>102</v>
      </c>
      <c r="BY7" s="24">
        <v>72.599999999999994</v>
      </c>
      <c r="BZ7" s="24">
        <v>69.430000000000007</v>
      </c>
      <c r="CA7" s="24">
        <v>73.78</v>
      </c>
      <c r="CB7" s="24" t="s">
        <v>102</v>
      </c>
      <c r="CC7" s="24" t="s">
        <v>102</v>
      </c>
      <c r="CD7" s="24" t="s">
        <v>102</v>
      </c>
      <c r="CE7" s="24">
        <v>258.37</v>
      </c>
      <c r="CF7" s="24">
        <v>296.17</v>
      </c>
      <c r="CG7" s="24" t="s">
        <v>102</v>
      </c>
      <c r="CH7" s="24" t="s">
        <v>102</v>
      </c>
      <c r="CI7" s="24" t="s">
        <v>102</v>
      </c>
      <c r="CJ7" s="24">
        <v>228.64</v>
      </c>
      <c r="CK7" s="24">
        <v>239.46</v>
      </c>
      <c r="CL7" s="24">
        <v>220.62</v>
      </c>
      <c r="CM7" s="24" t="s">
        <v>102</v>
      </c>
      <c r="CN7" s="24" t="s">
        <v>102</v>
      </c>
      <c r="CO7" s="24" t="s">
        <v>102</v>
      </c>
      <c r="CP7" s="24">
        <v>38</v>
      </c>
      <c r="CQ7" s="24">
        <v>37.82</v>
      </c>
      <c r="CR7" s="24" t="s">
        <v>102</v>
      </c>
      <c r="CS7" s="24" t="s">
        <v>102</v>
      </c>
      <c r="CT7" s="24" t="s">
        <v>102</v>
      </c>
      <c r="CU7" s="24">
        <v>42.28</v>
      </c>
      <c r="CV7" s="24">
        <v>41.06</v>
      </c>
      <c r="CW7" s="24">
        <v>42.22</v>
      </c>
      <c r="CX7" s="24" t="s">
        <v>102</v>
      </c>
      <c r="CY7" s="24" t="s">
        <v>102</v>
      </c>
      <c r="CZ7" s="24" t="s">
        <v>102</v>
      </c>
      <c r="DA7" s="24">
        <v>78.61</v>
      </c>
      <c r="DB7" s="24">
        <v>79.62</v>
      </c>
      <c r="DC7" s="24" t="s">
        <v>102</v>
      </c>
      <c r="DD7" s="24" t="s">
        <v>102</v>
      </c>
      <c r="DE7" s="24" t="s">
        <v>102</v>
      </c>
      <c r="DF7" s="24">
        <v>84.34</v>
      </c>
      <c r="DG7" s="24">
        <v>84.34</v>
      </c>
      <c r="DH7" s="24">
        <v>85.67</v>
      </c>
      <c r="DI7" s="24" t="s">
        <v>102</v>
      </c>
      <c r="DJ7" s="24" t="s">
        <v>102</v>
      </c>
      <c r="DK7" s="24" t="s">
        <v>102</v>
      </c>
      <c r="DL7" s="24">
        <v>4.2300000000000004</v>
      </c>
      <c r="DM7" s="24">
        <v>8.44</v>
      </c>
      <c r="DN7" s="24" t="s">
        <v>102</v>
      </c>
      <c r="DO7" s="24" t="s">
        <v>102</v>
      </c>
      <c r="DP7" s="24" t="s">
        <v>102</v>
      </c>
      <c r="DQ7" s="24">
        <v>22.79</v>
      </c>
      <c r="DR7" s="24">
        <v>24.8</v>
      </c>
      <c r="DS7" s="24">
        <v>28</v>
      </c>
      <c r="DT7" s="24" t="s">
        <v>102</v>
      </c>
      <c r="DU7" s="24" t="s">
        <v>102</v>
      </c>
      <c r="DV7" s="24" t="s">
        <v>102</v>
      </c>
      <c r="DW7" s="24">
        <v>0</v>
      </c>
      <c r="DX7" s="24">
        <v>0</v>
      </c>
      <c r="DY7" s="24" t="s">
        <v>102</v>
      </c>
      <c r="DZ7" s="24" t="s">
        <v>102</v>
      </c>
      <c r="EA7" s="24" t="s">
        <v>102</v>
      </c>
      <c r="EB7" s="24">
        <v>0.01</v>
      </c>
      <c r="EC7" s="24">
        <v>0.02</v>
      </c>
      <c r="ED7" s="24">
        <v>0.03</v>
      </c>
      <c r="EE7" s="24" t="s">
        <v>102</v>
      </c>
      <c r="EF7" s="24" t="s">
        <v>102</v>
      </c>
      <c r="EG7" s="24" t="s">
        <v>102</v>
      </c>
      <c r="EH7" s="24">
        <v>0.11</v>
      </c>
      <c r="EI7" s="24">
        <v>0</v>
      </c>
      <c r="EJ7" s="24" t="s">
        <v>102</v>
      </c>
      <c r="EK7" s="24" t="s">
        <v>102</v>
      </c>
      <c r="EL7" s="24" t="s">
        <v>102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2024-01-19T04:43:54Z</cp:lastPrinted>
  <dcterms:created xsi:type="dcterms:W3CDTF">2023-12-12T00:54:16Z</dcterms:created>
  <dcterms:modified xsi:type="dcterms:W3CDTF">2024-01-28T23:40:31Z</dcterms:modified>
  <cp:category/>
</cp:coreProperties>
</file>